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E\"/>
    </mc:Choice>
  </mc:AlternateContent>
  <bookViews>
    <workbookView xWindow="0" yWindow="-15" windowWidth="20730" windowHeight="6060"/>
  </bookViews>
  <sheets>
    <sheet name="Endowment" sheetId="1" r:id="rId1"/>
  </sheets>
  <calcPr calcId="152511"/>
</workbook>
</file>

<file path=xl/calcChain.xml><?xml version="1.0" encoding="utf-8"?>
<calcChain xmlns="http://schemas.openxmlformats.org/spreadsheetml/2006/main">
  <c r="C18" i="1" l="1"/>
  <c r="H16" i="1"/>
  <c r="F12" i="1"/>
  <c r="F13" i="1" s="1"/>
  <c r="F15" i="1" s="1"/>
  <c r="J15" i="1" s="1"/>
  <c r="B12" i="1"/>
  <c r="C8" i="1"/>
  <c r="C15" i="1" s="1"/>
  <c r="B20" i="1" s="1"/>
  <c r="F6" i="1"/>
  <c r="F8" i="1" s="1"/>
  <c r="F5" i="1"/>
  <c r="B5" i="1"/>
  <c r="C4" i="1"/>
  <c r="C11" i="1" s="1"/>
  <c r="A1" i="1"/>
  <c r="G20" i="1" l="1"/>
  <c r="J16" i="1"/>
</calcChain>
</file>

<file path=xl/sharedStrings.xml><?xml version="1.0" encoding="utf-8"?>
<sst xmlns="http://schemas.openxmlformats.org/spreadsheetml/2006/main" count="22" uniqueCount="18">
  <si>
    <t>Geographical/topographic cost compensation (GCC)</t>
  </si>
  <si>
    <t>Endowment</t>
  </si>
  <si>
    <t>= Ordinary extrapolation (as per EFBRO Art. 31)</t>
  </si>
  <si>
    <t>+ GCC endowment adjustment</t>
  </si>
  <si>
    <t>Socio-demographic cost compensation (SCC)</t>
  </si>
  <si>
    <t>+ SCC endowment adjustment</t>
  </si>
  <si>
    <t>SCC A - C</t>
  </si>
  <si>
    <t>SCC F</t>
  </si>
  <si>
    <r>
      <rPr>
        <b/>
        <sz val="10"/>
        <rFont val="Arial"/>
        <family val="2"/>
      </rPr>
      <t>National Consumer Price Index (CPI)</t>
    </r>
    <r>
      <rPr>
        <sz val="10"/>
        <rFont val="Arial"/>
        <family val="2"/>
      </rPr>
      <t xml:space="preserve">
(YoY change)</t>
    </r>
  </si>
  <si>
    <t>Environment</t>
  </si>
  <si>
    <t>Produktion</t>
  </si>
  <si>
    <t>WS</t>
  </si>
  <si>
    <t>FA_2017_20160519</t>
  </si>
  <si>
    <t>Type</t>
  </si>
  <si>
    <t>Berechnung</t>
  </si>
  <si>
    <t>SWS</t>
  </si>
  <si>
    <t>LA_2017_20160525</t>
  </si>
  <si>
    <t>RefYear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</si>
</sst>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??_ ;_ @_ "/>
    <numFmt numFmtId="165" formatCode="0.0%"/>
    <numFmt numFmtId="166" formatCode="mmmm\ yyyy"/>
  </numFmts>
  <fonts count="14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sz val="16"/>
      <name val="Arial"/>
      <family val="2"/>
    </font>
    <font>
      <i/>
      <sz val="8"/>
      <color rgb="FF000000"/>
      <name val="Arial"/>
      <family val="2"/>
    </font>
    <font>
      <i/>
      <sz val="8"/>
      <color indexed="12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23">
    <border>
      <left/>
      <right/>
      <top/>
      <bottom/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 style="double">
        <color rgb="FF000000"/>
      </bottom>
      <diagonal/>
    </border>
    <border diagonalUp="1" diagonalDown="1">
      <left/>
      <right/>
      <top style="thin">
        <color rgb="FF000000"/>
      </top>
      <bottom style="double">
        <color rgb="FF000000"/>
      </bottom>
      <diagonal/>
    </border>
    <border diagonalUp="1" diagonalDown="1">
      <left/>
      <right/>
      <top/>
      <bottom style="double">
        <color rgb="FF000000"/>
      </bottom>
      <diagonal/>
    </border>
    <border diagonalUp="1" diagonalDown="1">
      <left/>
      <right style="thin">
        <color rgb="FF000000"/>
      </right>
      <top/>
      <bottom style="double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 diagonalUp="1" diagonalDown="1"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 diagonalUp="1" diagonalDown="1">
      <left/>
      <right/>
      <top style="medium">
        <color rgb="FF000000"/>
      </top>
      <bottom style="medium">
        <color rgb="FF000000"/>
      </bottom>
      <diagonal/>
    </border>
    <border diagonalUp="1" diagonalDown="1">
      <left/>
      <right/>
      <top style="thin">
        <color auto="1"/>
      </top>
      <bottom/>
      <diagonal/>
    </border>
    <border diagonalUp="1" diagonalDown="1">
      <left/>
      <right/>
      <top/>
      <bottom style="thin">
        <color auto="1"/>
      </bottom>
      <diagonal/>
    </border>
    <border diagonalUp="1" diagonalDown="1"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>
      <alignment vertical="center"/>
    </xf>
    <xf numFmtId="164" fontId="6" fillId="0" borderId="3" xfId="0" applyNumberFormat="1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vertical="center"/>
    </xf>
    <xf numFmtId="164" fontId="6" fillId="0" borderId="10" xfId="0" applyNumberFormat="1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>
      <alignment vertical="center"/>
    </xf>
    <xf numFmtId="1" fontId="4" fillId="2" borderId="12" xfId="0" applyNumberFormat="1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left" vertical="center"/>
    </xf>
    <xf numFmtId="164" fontId="4" fillId="2" borderId="14" xfId="0" applyNumberFormat="1" applyFont="1" applyFill="1" applyBorder="1" applyAlignment="1">
      <alignment vertical="center"/>
    </xf>
    <xf numFmtId="0" fontId="5" fillId="0" borderId="0" xfId="0" applyFont="1" applyFill="1"/>
    <xf numFmtId="164" fontId="6" fillId="0" borderId="15" xfId="0" applyNumberFormat="1" applyFont="1" applyFill="1" applyBorder="1" applyAlignment="1" applyProtection="1">
      <alignment vertical="center"/>
      <protection locked="0"/>
    </xf>
    <xf numFmtId="0" fontId="4" fillId="2" borderId="16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164" fontId="4" fillId="2" borderId="17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Protection="1">
      <protection locked="0"/>
    </xf>
    <xf numFmtId="0" fontId="4" fillId="0" borderId="2" xfId="0" applyFont="1" applyFill="1" applyBorder="1"/>
    <xf numFmtId="164" fontId="4" fillId="0" borderId="3" xfId="0" applyNumberFormat="1" applyFont="1" applyFill="1" applyBorder="1"/>
    <xf numFmtId="0" fontId="0" fillId="0" borderId="0" xfId="0" applyFont="1" applyFill="1" applyBorder="1"/>
    <xf numFmtId="165" fontId="0" fillId="0" borderId="4" xfId="0" applyNumberFormat="1" applyFont="1" applyFill="1" applyBorder="1"/>
    <xf numFmtId="0" fontId="4" fillId="0" borderId="5" xfId="0" applyFont="1" applyFill="1" applyBorder="1"/>
    <xf numFmtId="164" fontId="4" fillId="0" borderId="6" xfId="0" applyNumberFormat="1" applyFont="1" applyFill="1" applyBorder="1"/>
    <xf numFmtId="49" fontId="4" fillId="0" borderId="7" xfId="0" applyNumberFormat="1" applyFont="1" applyFill="1" applyBorder="1"/>
    <xf numFmtId="49" fontId="4" fillId="0" borderId="8" xfId="0" applyNumberFormat="1" applyFont="1" applyFill="1" applyBorder="1" applyProtection="1">
      <protection locked="0"/>
    </xf>
    <xf numFmtId="165" fontId="8" fillId="0" borderId="10" xfId="0" applyNumberFormat="1" applyFont="1" applyFill="1" applyBorder="1" applyAlignment="1" applyProtection="1">
      <alignment horizontal="right"/>
      <protection locked="0"/>
    </xf>
    <xf numFmtId="0" fontId="2" fillId="3" borderId="18" xfId="0" applyFont="1" applyFill="1" applyBorder="1" applyAlignment="1">
      <alignment horizontal="left" vertical="top"/>
    </xf>
    <xf numFmtId="166" fontId="9" fillId="3" borderId="19" xfId="0" applyNumberFormat="1" applyFont="1" applyFill="1" applyBorder="1" applyAlignment="1">
      <alignment horizontal="left"/>
    </xf>
    <xf numFmtId="0" fontId="9" fillId="3" borderId="19" xfId="0" applyFont="1" applyFill="1" applyBorder="1"/>
    <xf numFmtId="0" fontId="0" fillId="0" borderId="20" xfId="0" applyFont="1" applyFill="1" applyBorder="1"/>
    <xf numFmtId="0" fontId="10" fillId="0" borderId="20" xfId="0" applyFont="1" applyFill="1" applyBorder="1"/>
    <xf numFmtId="3" fontId="11" fillId="0" borderId="20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Fill="1" applyBorder="1" applyAlignment="1">
      <alignment horizontal="left" indent="6"/>
    </xf>
    <xf numFmtId="0" fontId="0" fillId="0" borderId="21" xfId="0" applyFont="1" applyFill="1" applyBorder="1"/>
    <xf numFmtId="0" fontId="10" fillId="0" borderId="21" xfId="0" applyFont="1" applyFill="1" applyBorder="1"/>
    <xf numFmtId="3" fontId="11" fillId="0" borderId="21" xfId="0" applyNumberFormat="1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>
      <alignment horizontal="left" indent="6"/>
    </xf>
    <xf numFmtId="0" fontId="10" fillId="0" borderId="21" xfId="0" applyFont="1" applyFill="1" applyBorder="1" applyAlignment="1">
      <alignment horizontal="right"/>
    </xf>
    <xf numFmtId="1" fontId="11" fillId="0" borderId="21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Alignment="1">
      <alignment horizontal="left" wrapText="1"/>
    </xf>
    <xf numFmtId="164" fontId="2" fillId="3" borderId="19" xfId="0" applyNumberFormat="1" applyFont="1" applyFill="1" applyBorder="1" applyAlignment="1">
      <alignment horizontal="center"/>
    </xf>
    <xf numFmtId="164" fontId="2" fillId="3" borderId="22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</cellXfs>
  <cellStyles count="1">
    <cellStyle name="Standard" xfId="0" builtinId="0"/>
  </cellStyles>
  <dxfs count="6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18343</xdr:colOff>
      <xdr:row>14</xdr:row>
      <xdr:rowOff>0</xdr:rowOff>
    </xdr:from>
    <xdr:to>
      <xdr:col>6</xdr:col>
      <xdr:colOff>532488</xdr:colOff>
      <xdr:row>15</xdr:row>
      <xdr:rowOff>55810</xdr:rowOff>
    </xdr:to>
    <xdr:sp macro="" textlink="">
      <xdr:nvSpPr>
        <xdr:cNvPr id="1025" name="AutoShape 8"/>
        <xdr:cNvSpPr>
          <a:spLocks noChangeArrowheads="1"/>
        </xdr:cNvSpPr>
      </xdr:nvSpPr>
      <xdr:spPr bwMode="auto">
        <a:xfrm>
          <a:off x="5200650" y="3857625"/>
          <a:ext cx="514350" cy="295275"/>
        </a:xfrm>
        <a:prstGeom prst="rightArrow">
          <a:avLst>
            <a:gd name="adj1" fmla="val 50000"/>
            <a:gd name="adj2" fmla="val 4354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3"/>
  <sheetViews>
    <sheetView showGridLines="0" tabSelected="1" workbookViewId="0">
      <selection sqref="A1:J1"/>
    </sheetView>
  </sheetViews>
  <sheetFormatPr baseColWidth="10" defaultColWidth="11.42578125" defaultRowHeight="12.75" x14ac:dyDescent="0.2"/>
  <cols>
    <col min="1" max="1" width="7.140625" style="1" customWidth="1"/>
    <col min="2" max="2" width="14.7109375" style="1" customWidth="1"/>
    <col min="3" max="3" width="16.42578125" style="1" customWidth="1"/>
    <col min="4" max="4" width="8.85546875" style="1" customWidth="1"/>
    <col min="5" max="5" width="15" style="1" customWidth="1"/>
    <col min="6" max="6" width="20" style="1" customWidth="1"/>
    <col min="7" max="7" width="8.28515625" style="1" customWidth="1"/>
    <col min="8" max="8" width="9.42578125" style="1" customWidth="1"/>
    <col min="9" max="9" width="11.5703125" style="1" customWidth="1"/>
    <col min="10" max="10" width="19" style="1" customWidth="1"/>
  </cols>
  <sheetData>
    <row r="1" spans="1:10" ht="23.25" customHeight="1" x14ac:dyDescent="0.35">
      <c r="A1" s="47" t="str">
        <f>"Endowment of the cost compensation mechanism for the year "&amp;J23</f>
        <v>Endowment of the cost compensation mechanism for the year 2017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0.25" customHeight="1" x14ac:dyDescent="0.3">
      <c r="A2" s="2"/>
    </row>
    <row r="3" spans="1:10" ht="26.25" customHeight="1" x14ac:dyDescent="0.2">
      <c r="B3" s="3" t="s">
        <v>0</v>
      </c>
    </row>
    <row r="4" spans="1:10" ht="18.75" customHeight="1" x14ac:dyDescent="0.2">
      <c r="B4" s="4" t="s">
        <v>1</v>
      </c>
      <c r="C4" s="5">
        <f>J23-1</f>
        <v>2016</v>
      </c>
      <c r="D4" s="6"/>
      <c r="E4" s="6"/>
      <c r="F4" s="7">
        <v>358940746.904342</v>
      </c>
    </row>
    <row r="5" spans="1:10" ht="18.75" customHeight="1" x14ac:dyDescent="0.2">
      <c r="B5" s="8" t="str">
        <f>"+ Growth (CPI) "&amp;F18*100&amp;"%"</f>
        <v>+ Growth (CPI) -0.4%</v>
      </c>
      <c r="C5" s="9"/>
      <c r="D5" s="9"/>
      <c r="E5" s="9"/>
      <c r="F5" s="10">
        <f>F4*F18</f>
        <v>-1435762.9876173681</v>
      </c>
    </row>
    <row r="6" spans="1:10" ht="18.75" customHeight="1" x14ac:dyDescent="0.2">
      <c r="B6" s="11" t="s">
        <v>2</v>
      </c>
      <c r="C6" s="12"/>
      <c r="D6" s="12"/>
      <c r="E6" s="12"/>
      <c r="F6" s="13">
        <f>F4+F5</f>
        <v>357504983.91672462</v>
      </c>
    </row>
    <row r="7" spans="1:10" ht="18.75" customHeight="1" x14ac:dyDescent="0.2">
      <c r="B7" s="11" t="s">
        <v>3</v>
      </c>
      <c r="C7" s="12"/>
      <c r="D7" s="12"/>
      <c r="E7" s="12"/>
      <c r="F7" s="14">
        <v>0</v>
      </c>
    </row>
    <row r="8" spans="1:10" ht="18.75" customHeight="1" x14ac:dyDescent="0.2">
      <c r="B8" s="15" t="s">
        <v>1</v>
      </c>
      <c r="C8" s="16">
        <f>J23</f>
        <v>2017</v>
      </c>
      <c r="D8" s="17"/>
      <c r="E8" s="17"/>
      <c r="F8" s="18">
        <f>F6+F7</f>
        <v>357504983.91672462</v>
      </c>
    </row>
    <row r="9" spans="1:10" ht="18.75" customHeight="1" x14ac:dyDescent="0.2">
      <c r="B9" s="19"/>
      <c r="C9" s="19"/>
      <c r="D9" s="19"/>
      <c r="E9" s="19"/>
      <c r="F9" s="19"/>
    </row>
    <row r="10" spans="1:10" ht="26.25" customHeight="1" x14ac:dyDescent="0.2">
      <c r="B10" s="3" t="s">
        <v>4</v>
      </c>
    </row>
    <row r="11" spans="1:10" ht="18.75" customHeight="1" x14ac:dyDescent="0.2">
      <c r="B11" s="4" t="s">
        <v>1</v>
      </c>
      <c r="C11" s="5">
        <f>C4</f>
        <v>2016</v>
      </c>
      <c r="D11" s="6"/>
      <c r="E11" s="6"/>
      <c r="F11" s="20">
        <v>358940746.904342</v>
      </c>
    </row>
    <row r="12" spans="1:10" ht="18.75" customHeight="1" x14ac:dyDescent="0.2">
      <c r="B12" s="8" t="str">
        <f>"+ Growth (CPI) "&amp;F18*100&amp;"%"</f>
        <v>+ Growth (CPI) -0.4%</v>
      </c>
      <c r="C12" s="9"/>
      <c r="D12" s="9"/>
      <c r="E12" s="9"/>
      <c r="F12" s="10">
        <f>F11*F18</f>
        <v>-1435762.9876173681</v>
      </c>
    </row>
    <row r="13" spans="1:10" ht="18.75" customHeight="1" x14ac:dyDescent="0.2">
      <c r="B13" s="11" t="s">
        <v>2</v>
      </c>
      <c r="C13" s="12"/>
      <c r="D13" s="12"/>
      <c r="E13" s="12"/>
      <c r="F13" s="13">
        <f>F11+F12</f>
        <v>357504983.91672462</v>
      </c>
    </row>
    <row r="14" spans="1:10" ht="18.75" customHeight="1" x14ac:dyDescent="0.2">
      <c r="B14" s="11" t="s">
        <v>5</v>
      </c>
      <c r="C14" s="12"/>
      <c r="D14" s="12"/>
      <c r="E14" s="12"/>
      <c r="F14" s="14">
        <v>0</v>
      </c>
    </row>
    <row r="15" spans="1:10" ht="18.75" customHeight="1" x14ac:dyDescent="0.25">
      <c r="B15" s="21" t="s">
        <v>1</v>
      </c>
      <c r="C15" s="16">
        <f>C8</f>
        <v>2017</v>
      </c>
      <c r="D15" s="22"/>
      <c r="E15" s="22"/>
      <c r="F15" s="23">
        <f>F13+F14</f>
        <v>357504983.91672462</v>
      </c>
      <c r="H15" s="24">
        <v>0.66666666666666696</v>
      </c>
      <c r="I15" s="25" t="s">
        <v>6</v>
      </c>
      <c r="J15" s="26">
        <f>H15*F15</f>
        <v>238336655.94448319</v>
      </c>
    </row>
    <row r="16" spans="1:10" ht="18.75" customHeight="1" x14ac:dyDescent="0.25">
      <c r="A16" s="27"/>
      <c r="B16" s="27"/>
      <c r="H16" s="28">
        <f>1-H15</f>
        <v>0.33333333333333304</v>
      </c>
      <c r="I16" s="29" t="s">
        <v>7</v>
      </c>
      <c r="J16" s="30">
        <f>H16*F15</f>
        <v>119168327.97224143</v>
      </c>
    </row>
    <row r="17" spans="1:10" ht="30" customHeight="1" x14ac:dyDescent="0.3">
      <c r="A17" s="2"/>
      <c r="C17" s="50" t="s">
        <v>8</v>
      </c>
      <c r="D17" s="51"/>
      <c r="E17" s="51"/>
      <c r="F17" s="51"/>
    </row>
    <row r="18" spans="1:10" ht="20.25" customHeight="1" x14ac:dyDescent="0.3">
      <c r="A18" s="2"/>
      <c r="C18" s="31" t="str">
        <f>"April "&amp;C4</f>
        <v>April 2016</v>
      </c>
      <c r="D18" s="32"/>
      <c r="E18" s="32"/>
      <c r="F18" s="33">
        <v>-4.0000000000000001E-3</v>
      </c>
    </row>
    <row r="19" spans="1:10" ht="15" customHeight="1" x14ac:dyDescent="0.2">
      <c r="C19" s="19"/>
      <c r="D19" s="19"/>
      <c r="E19" s="19"/>
      <c r="F19" s="19"/>
    </row>
    <row r="20" spans="1:10" ht="21" customHeight="1" x14ac:dyDescent="0.3">
      <c r="B20" s="34" t="str">
        <f>"Total cost compensation endowment "&amp;C15</f>
        <v>Total cost compensation endowment 2017</v>
      </c>
      <c r="C20" s="35"/>
      <c r="D20" s="35"/>
      <c r="E20" s="36"/>
      <c r="F20" s="36"/>
      <c r="G20" s="48">
        <f>F8+F15</f>
        <v>715009967.83344924</v>
      </c>
      <c r="H20" s="48"/>
      <c r="I20" s="49"/>
    </row>
    <row r="21" spans="1:10" ht="23.25" customHeight="1" x14ac:dyDescent="0.2"/>
    <row r="22" spans="1:10" s="1" customFormat="1" x14ac:dyDescent="0.2">
      <c r="A22" s="37"/>
      <c r="B22" s="38" t="s">
        <v>9</v>
      </c>
      <c r="C22" s="39" t="s">
        <v>10</v>
      </c>
      <c r="D22" s="37"/>
      <c r="E22" s="40" t="s">
        <v>11</v>
      </c>
      <c r="F22" s="39" t="s">
        <v>12</v>
      </c>
      <c r="G22" s="37"/>
      <c r="H22" s="37"/>
      <c r="I22" s="37"/>
      <c r="J22" s="37"/>
    </row>
    <row r="23" spans="1:10" s="1" customFormat="1" x14ac:dyDescent="0.2">
      <c r="A23" s="41"/>
      <c r="B23" s="42" t="s">
        <v>13</v>
      </c>
      <c r="C23" s="43" t="s">
        <v>14</v>
      </c>
      <c r="D23" s="41"/>
      <c r="E23" s="44" t="s">
        <v>15</v>
      </c>
      <c r="F23" s="43" t="s">
        <v>16</v>
      </c>
      <c r="G23" s="41"/>
      <c r="H23" s="41"/>
      <c r="I23" s="45" t="s">
        <v>17</v>
      </c>
      <c r="J23" s="46">
        <v>2017</v>
      </c>
    </row>
  </sheetData>
  <mergeCells count="3">
    <mergeCell ref="A1:J1"/>
    <mergeCell ref="G20:I20"/>
    <mergeCell ref="C17:F17"/>
  </mergeCells>
  <conditionalFormatting sqref="C18 F4 C8 C4 C11 C15 H15 F11 F14 F18 F7">
    <cfRule type="expression" dxfId="5" priority="1" stopIfTrue="1">
      <formula>ISBLANK(C4)</formula>
    </cfRule>
  </conditionalFormatting>
  <conditionalFormatting sqref="C22">
    <cfRule type="expression" dxfId="4" priority="2" stopIfTrue="1">
      <formula>ISBLANK(C22)</formula>
    </cfRule>
  </conditionalFormatting>
  <conditionalFormatting sqref="C23">
    <cfRule type="expression" dxfId="3" priority="3" stopIfTrue="1">
      <formula>ISBLANK(C23)</formula>
    </cfRule>
  </conditionalFormatting>
  <conditionalFormatting sqref="F22">
    <cfRule type="expression" dxfId="2" priority="4" stopIfTrue="1">
      <formula>ISBLANK(F22)</formula>
    </cfRule>
  </conditionalFormatting>
  <conditionalFormatting sqref="F23">
    <cfRule type="expression" dxfId="1" priority="5" stopIfTrue="1">
      <formula>ISBLANK(F23)</formula>
    </cfRule>
  </conditionalFormatting>
  <conditionalFormatting sqref="J23">
    <cfRule type="expression" dxfId="0" priority="6" stopIfTrue="1">
      <formula>ISBLANK(J23)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&amp;L&amp;F&amp;R&amp;A</oddHeader>
    <oddFooter>&amp;C&amp;N/&amp;N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Endowment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2011-12-15T07:22:32Z</cp:lastPrinted>
  <dcterms:created xsi:type="dcterms:W3CDTF">2011-01-12T16:01:12Z</dcterms:created>
  <dcterms:modified xsi:type="dcterms:W3CDTF">2016-06-10T09:05:51Z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0x010100E30D380D957B59469852DA09B4612C42</vt:lpwstr>
  </property>
  <property fmtid="{D5CDD505-2E9C-101B-9397-08002B2CF9AE}" pid="3" name="BExAnalyzer_OldName">
    <vt:lpwstr>Extrapolation_CC_2017.xlsx</vt:lpwstr>
  </property>
</Properties>
</file>