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5\Datenbank\Dateien\E\"/>
    </mc:Choice>
  </mc:AlternateContent>
  <bookViews>
    <workbookView xWindow="-15" yWindow="-120" windowWidth="20730" windowHeight="6030"/>
  </bookViews>
  <sheets>
    <sheet name="Info" sheetId="1" r:id="rId1"/>
    <sheet name="GCC_1" sheetId="2" r:id="rId2"/>
    <sheet name="GCC_2" sheetId="3" r:id="rId3"/>
    <sheet name="GCC_3" sheetId="4" r:id="rId4"/>
    <sheet name="GCC_4" sheetId="5" r:id="rId5"/>
    <sheet name="GCC_Total" sheetId="6" r:id="rId6"/>
  </sheets>
  <definedNames>
    <definedName name="_xlnm.Print_Area">#REF!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G5" i="6" l="1"/>
  <c r="G1" i="6"/>
  <c r="B1" i="6"/>
  <c r="E32" i="5"/>
  <c r="F32" i="5" s="1"/>
  <c r="E31" i="5"/>
  <c r="F31" i="5" s="1"/>
  <c r="G31" i="5" s="1"/>
  <c r="E30" i="5"/>
  <c r="F30" i="5" s="1"/>
  <c r="E29" i="5"/>
  <c r="F29" i="5" s="1"/>
  <c r="E28" i="5"/>
  <c r="F28" i="5" s="1"/>
  <c r="E27" i="5"/>
  <c r="F27" i="5" s="1"/>
  <c r="G27" i="5" s="1"/>
  <c r="E26" i="5"/>
  <c r="F26" i="5" s="1"/>
  <c r="G26" i="5" s="1"/>
  <c r="E25" i="5"/>
  <c r="F25" i="5" s="1"/>
  <c r="E24" i="5"/>
  <c r="F24" i="5" s="1"/>
  <c r="E23" i="5"/>
  <c r="F23" i="5" s="1"/>
  <c r="E22" i="5"/>
  <c r="F22" i="5" s="1"/>
  <c r="E21" i="5"/>
  <c r="F21" i="5" s="1"/>
  <c r="G21" i="5" s="1"/>
  <c r="E20" i="5"/>
  <c r="F20" i="5" s="1"/>
  <c r="G20" i="5" s="1"/>
  <c r="E19" i="5"/>
  <c r="F19" i="5" s="1"/>
  <c r="E18" i="5"/>
  <c r="F18" i="5" s="1"/>
  <c r="E17" i="5"/>
  <c r="F17" i="5" s="1"/>
  <c r="E16" i="5"/>
  <c r="F16" i="5" s="1"/>
  <c r="G16" i="5" s="1"/>
  <c r="E15" i="5"/>
  <c r="F15" i="5" s="1"/>
  <c r="G15" i="5" s="1"/>
  <c r="E14" i="5"/>
  <c r="F14" i="5" s="1"/>
  <c r="E13" i="5"/>
  <c r="F13" i="5" s="1"/>
  <c r="E12" i="5"/>
  <c r="F12" i="5" s="1"/>
  <c r="E11" i="5"/>
  <c r="F11" i="5" s="1"/>
  <c r="G11" i="5" s="1"/>
  <c r="E10" i="5"/>
  <c r="F10" i="5" s="1"/>
  <c r="G10" i="5" s="1"/>
  <c r="E9" i="5"/>
  <c r="F9" i="5" s="1"/>
  <c r="E8" i="5"/>
  <c r="F8" i="5" s="1"/>
  <c r="E7" i="5"/>
  <c r="F7" i="5" s="1"/>
  <c r="E6" i="5"/>
  <c r="F6" i="5" s="1"/>
  <c r="H2" i="5"/>
  <c r="B2" i="5"/>
  <c r="H1" i="5"/>
  <c r="E31" i="4"/>
  <c r="D31" i="4"/>
  <c r="D30" i="4"/>
  <c r="E30" i="4" s="1"/>
  <c r="D29" i="4"/>
  <c r="E29" i="4" s="1"/>
  <c r="D28" i="4"/>
  <c r="E28" i="4" s="1"/>
  <c r="D27" i="4"/>
  <c r="E27" i="4" s="1"/>
  <c r="E26" i="4"/>
  <c r="D26" i="4"/>
  <c r="E25" i="4"/>
  <c r="D25" i="4"/>
  <c r="D24" i="4"/>
  <c r="E24" i="4" s="1"/>
  <c r="E23" i="4"/>
  <c r="D23" i="4"/>
  <c r="D22" i="4"/>
  <c r="E22" i="4" s="1"/>
  <c r="D21" i="4"/>
  <c r="E21" i="4" s="1"/>
  <c r="D20" i="4"/>
  <c r="E20" i="4" s="1"/>
  <c r="D19" i="4"/>
  <c r="E19" i="4" s="1"/>
  <c r="E18" i="4"/>
  <c r="D18" i="4"/>
  <c r="E17" i="4"/>
  <c r="D17" i="4"/>
  <c r="D16" i="4"/>
  <c r="E16" i="4" s="1"/>
  <c r="E15" i="4"/>
  <c r="D15" i="4"/>
  <c r="E14" i="4"/>
  <c r="D14" i="4"/>
  <c r="D13" i="4"/>
  <c r="E13" i="4" s="1"/>
  <c r="D12" i="4"/>
  <c r="E12" i="4" s="1"/>
  <c r="D11" i="4"/>
  <c r="E11" i="4" s="1"/>
  <c r="E10" i="4"/>
  <c r="D10" i="4"/>
  <c r="E9" i="4"/>
  <c r="D9" i="4"/>
  <c r="D8" i="4"/>
  <c r="E8" i="4" s="1"/>
  <c r="E7" i="4"/>
  <c r="D7" i="4"/>
  <c r="D6" i="4"/>
  <c r="D5" i="4"/>
  <c r="H2" i="4"/>
  <c r="B2" i="4"/>
  <c r="H1" i="4"/>
  <c r="E32" i="3"/>
  <c r="E31" i="3"/>
  <c r="E30" i="3"/>
  <c r="F30" i="3" s="1"/>
  <c r="E29" i="3"/>
  <c r="F29" i="3" s="1"/>
  <c r="E28" i="3"/>
  <c r="E27" i="3"/>
  <c r="F27" i="3" s="1"/>
  <c r="E26" i="3"/>
  <c r="E25" i="3"/>
  <c r="E24" i="3"/>
  <c r="F24" i="3" s="1"/>
  <c r="F23" i="3"/>
  <c r="E23" i="3"/>
  <c r="E22" i="3"/>
  <c r="F22" i="3" s="1"/>
  <c r="E21" i="3"/>
  <c r="F21" i="3" s="1"/>
  <c r="E20" i="3"/>
  <c r="E19" i="3"/>
  <c r="F19" i="3" s="1"/>
  <c r="F18" i="3"/>
  <c r="E18" i="3"/>
  <c r="E17" i="3"/>
  <c r="E16" i="3"/>
  <c r="F16" i="3" s="1"/>
  <c r="F15" i="3"/>
  <c r="E15" i="3"/>
  <c r="E14" i="3"/>
  <c r="F14" i="3" s="1"/>
  <c r="E13" i="3"/>
  <c r="F13" i="3" s="1"/>
  <c r="E12" i="3"/>
  <c r="E11" i="3"/>
  <c r="F11" i="3" s="1"/>
  <c r="F10" i="3"/>
  <c r="E10" i="3"/>
  <c r="E9" i="3"/>
  <c r="E8" i="3"/>
  <c r="F8" i="3" s="1"/>
  <c r="F7" i="3"/>
  <c r="E7" i="3"/>
  <c r="E6" i="3"/>
  <c r="F6" i="3" s="1"/>
  <c r="G2" i="3"/>
  <c r="B2" i="3"/>
  <c r="G1" i="3"/>
  <c r="F32" i="2"/>
  <c r="E32" i="2"/>
  <c r="F31" i="2"/>
  <c r="G31" i="2" s="1"/>
  <c r="E31" i="2"/>
  <c r="G30" i="2"/>
  <c r="F30" i="2"/>
  <c r="E30" i="2"/>
  <c r="E29" i="2"/>
  <c r="F29" i="2" s="1"/>
  <c r="G29" i="2" s="1"/>
  <c r="G28" i="2"/>
  <c r="F28" i="2"/>
  <c r="E28" i="2"/>
  <c r="E27" i="2"/>
  <c r="F27" i="2" s="1"/>
  <c r="G27" i="2" s="1"/>
  <c r="G26" i="2"/>
  <c r="F26" i="2"/>
  <c r="E26" i="2"/>
  <c r="E25" i="2"/>
  <c r="F25" i="2" s="1"/>
  <c r="G25" i="2" s="1"/>
  <c r="G24" i="2"/>
  <c r="F24" i="2"/>
  <c r="E24" i="2"/>
  <c r="E23" i="2"/>
  <c r="F23" i="2" s="1"/>
  <c r="G23" i="2" s="1"/>
  <c r="G22" i="2"/>
  <c r="F22" i="2"/>
  <c r="E22" i="2"/>
  <c r="E21" i="2"/>
  <c r="F21" i="2" s="1"/>
  <c r="G21" i="2" s="1"/>
  <c r="G20" i="2"/>
  <c r="F20" i="2"/>
  <c r="E20" i="2"/>
  <c r="E19" i="2"/>
  <c r="F19" i="2" s="1"/>
  <c r="G19" i="2" s="1"/>
  <c r="G18" i="2"/>
  <c r="F18" i="2"/>
  <c r="E18" i="2"/>
  <c r="G17" i="2"/>
  <c r="F17" i="2"/>
  <c r="E17" i="2"/>
  <c r="G16" i="2"/>
  <c r="F16" i="2"/>
  <c r="E16" i="2"/>
  <c r="F15" i="2"/>
  <c r="G15" i="2" s="1"/>
  <c r="E15" i="2"/>
  <c r="G14" i="2"/>
  <c r="F14" i="2"/>
  <c r="E14" i="2"/>
  <c r="E13" i="2"/>
  <c r="F13" i="2" s="1"/>
  <c r="G13" i="2" s="1"/>
  <c r="G12" i="2"/>
  <c r="F12" i="2"/>
  <c r="E12" i="2"/>
  <c r="E11" i="2"/>
  <c r="F11" i="2" s="1"/>
  <c r="G11" i="2" s="1"/>
  <c r="G10" i="2"/>
  <c r="F10" i="2"/>
  <c r="E10" i="2"/>
  <c r="E9" i="2"/>
  <c r="F9" i="2" s="1"/>
  <c r="G9" i="2" s="1"/>
  <c r="G8" i="2"/>
  <c r="F8" i="2"/>
  <c r="E8" i="2"/>
  <c r="E7" i="2"/>
  <c r="F7" i="2" s="1"/>
  <c r="G7" i="2" s="1"/>
  <c r="G6" i="2"/>
  <c r="F6" i="2"/>
  <c r="E6" i="2"/>
  <c r="H2" i="2"/>
  <c r="B2" i="2"/>
  <c r="H1" i="2"/>
  <c r="A6" i="1"/>
  <c r="H25" i="2" l="1"/>
  <c r="C25" i="6" s="1"/>
  <c r="H11" i="2"/>
  <c r="C11" i="6" s="1"/>
  <c r="H29" i="2"/>
  <c r="C29" i="6" s="1"/>
  <c r="H7" i="2"/>
  <c r="C7" i="6" s="1"/>
  <c r="H15" i="2"/>
  <c r="C15" i="6" s="1"/>
  <c r="F25" i="4"/>
  <c r="H27" i="2"/>
  <c r="C27" i="6" s="1"/>
  <c r="F9" i="4"/>
  <c r="F20" i="4"/>
  <c r="F11" i="4"/>
  <c r="F8" i="4"/>
  <c r="G17" i="5"/>
  <c r="F28" i="3"/>
  <c r="F20" i="3"/>
  <c r="F12" i="3"/>
  <c r="F25" i="3"/>
  <c r="F17" i="3"/>
  <c r="F9" i="3"/>
  <c r="G9" i="5"/>
  <c r="G14" i="5"/>
  <c r="G25" i="5"/>
  <c r="G30" i="5"/>
  <c r="H17" i="2"/>
  <c r="C17" i="6" s="1"/>
  <c r="G32" i="2"/>
  <c r="H23" i="2" s="1"/>
  <c r="C23" i="6" s="1"/>
  <c r="H6" i="2"/>
  <c r="G22" i="5"/>
  <c r="D32" i="4"/>
  <c r="E32" i="4" s="1"/>
  <c r="G7" i="5"/>
  <c r="G12" i="5"/>
  <c r="G23" i="5"/>
  <c r="G28" i="5"/>
  <c r="F15" i="4"/>
  <c r="F29" i="4"/>
  <c r="F23" i="4"/>
  <c r="F31" i="3"/>
  <c r="E6" i="4"/>
  <c r="F6" i="4" s="1"/>
  <c r="F13" i="4"/>
  <c r="F27" i="4"/>
  <c r="F31" i="4"/>
  <c r="G13" i="5"/>
  <c r="G18" i="5"/>
  <c r="G29" i="5"/>
  <c r="G6" i="5"/>
  <c r="F26" i="3"/>
  <c r="F24" i="4"/>
  <c r="G8" i="5"/>
  <c r="G19" i="5"/>
  <c r="G24" i="5"/>
  <c r="H30" i="5" l="1"/>
  <c r="F30" i="6" s="1"/>
  <c r="H28" i="5"/>
  <c r="F28" i="6" s="1"/>
  <c r="H13" i="5"/>
  <c r="F13" i="6" s="1"/>
  <c r="G29" i="4"/>
  <c r="F26" i="4"/>
  <c r="G26" i="4" s="1"/>
  <c r="F18" i="4"/>
  <c r="G18" i="4" s="1"/>
  <c r="F10" i="4"/>
  <c r="G10" i="4" s="1"/>
  <c r="F32" i="4"/>
  <c r="G6" i="4" s="1"/>
  <c r="F28" i="4"/>
  <c r="G28" i="4" s="1"/>
  <c r="F17" i="4"/>
  <c r="G17" i="4" s="1"/>
  <c r="F7" i="4"/>
  <c r="G7" i="4" s="1"/>
  <c r="H17" i="5"/>
  <c r="F17" i="6" s="1"/>
  <c r="H13" i="2"/>
  <c r="C13" i="6" s="1"/>
  <c r="G9" i="4"/>
  <c r="G13" i="4"/>
  <c r="H23" i="5"/>
  <c r="F23" i="6" s="1"/>
  <c r="G31" i="3"/>
  <c r="D31" i="6" s="1"/>
  <c r="F12" i="4"/>
  <c r="G12" i="4" s="1"/>
  <c r="G24" i="4"/>
  <c r="G25" i="4"/>
  <c r="H22" i="5"/>
  <c r="F22" i="6" s="1"/>
  <c r="H7" i="5"/>
  <c r="F7" i="6" s="1"/>
  <c r="H30" i="2"/>
  <c r="C30" i="6" s="1"/>
  <c r="H14" i="2"/>
  <c r="C14" i="6" s="1"/>
  <c r="H16" i="2"/>
  <c r="C16" i="6" s="1"/>
  <c r="H24" i="2"/>
  <c r="C24" i="6" s="1"/>
  <c r="H26" i="2"/>
  <c r="C26" i="6" s="1"/>
  <c r="H18" i="2"/>
  <c r="C18" i="6" s="1"/>
  <c r="H22" i="2"/>
  <c r="C22" i="6" s="1"/>
  <c r="H10" i="2"/>
  <c r="C10" i="6" s="1"/>
  <c r="H28" i="2"/>
  <c r="C28" i="6" s="1"/>
  <c r="H12" i="2"/>
  <c r="C12" i="6" s="1"/>
  <c r="H20" i="2"/>
  <c r="C20" i="6" s="1"/>
  <c r="H8" i="2"/>
  <c r="C8" i="6" s="1"/>
  <c r="F21" i="4"/>
  <c r="G21" i="4" s="1"/>
  <c r="H19" i="2"/>
  <c r="C19" i="6" s="1"/>
  <c r="H9" i="2"/>
  <c r="C9" i="6" s="1"/>
  <c r="F22" i="4"/>
  <c r="G22" i="4" s="1"/>
  <c r="G15" i="4"/>
  <c r="G9" i="3"/>
  <c r="D9" i="6" s="1"/>
  <c r="G27" i="4"/>
  <c r="G8" i="4"/>
  <c r="G32" i="5"/>
  <c r="H8" i="5" s="1"/>
  <c r="F8" i="6" s="1"/>
  <c r="C6" i="6"/>
  <c r="G11" i="4"/>
  <c r="G23" i="4"/>
  <c r="F19" i="4"/>
  <c r="G19" i="4" s="1"/>
  <c r="F16" i="4"/>
  <c r="G16" i="4" s="1"/>
  <c r="F32" i="3"/>
  <c r="F14" i="4"/>
  <c r="G14" i="4" s="1"/>
  <c r="H21" i="2"/>
  <c r="C21" i="6" s="1"/>
  <c r="F30" i="4"/>
  <c r="G30" i="4" s="1"/>
  <c r="H31" i="2"/>
  <c r="C31" i="6" s="1"/>
  <c r="H12" i="5" l="1"/>
  <c r="F12" i="6" s="1"/>
  <c r="H25" i="5"/>
  <c r="F25" i="6" s="1"/>
  <c r="G8" i="3"/>
  <c r="D8" i="6" s="1"/>
  <c r="G22" i="3"/>
  <c r="D22" i="6" s="1"/>
  <c r="G18" i="3"/>
  <c r="D18" i="6" s="1"/>
  <c r="G27" i="3"/>
  <c r="D27" i="6" s="1"/>
  <c r="G16" i="3"/>
  <c r="D16" i="6" s="1"/>
  <c r="G14" i="3"/>
  <c r="D14" i="6" s="1"/>
  <c r="G11" i="3"/>
  <c r="D11" i="6" s="1"/>
  <c r="G7" i="3"/>
  <c r="D7" i="6" s="1"/>
  <c r="G15" i="3"/>
  <c r="D15" i="6" s="1"/>
  <c r="G29" i="3"/>
  <c r="D29" i="6" s="1"/>
  <c r="G13" i="3"/>
  <c r="D13" i="6" s="1"/>
  <c r="G24" i="3"/>
  <c r="D24" i="6" s="1"/>
  <c r="G10" i="3"/>
  <c r="D10" i="6" s="1"/>
  <c r="G23" i="3"/>
  <c r="D23" i="6" s="1"/>
  <c r="G21" i="3"/>
  <c r="D21" i="6" s="1"/>
  <c r="G6" i="3"/>
  <c r="G19" i="3"/>
  <c r="D19" i="6" s="1"/>
  <c r="G30" i="3"/>
  <c r="D30" i="6" s="1"/>
  <c r="C32" i="6"/>
  <c r="G25" i="3"/>
  <c r="D25" i="6" s="1"/>
  <c r="H29" i="5"/>
  <c r="F29" i="6" s="1"/>
  <c r="G20" i="4"/>
  <c r="H32" i="2"/>
  <c r="G26" i="3"/>
  <c r="D26" i="6" s="1"/>
  <c r="H27" i="5"/>
  <c r="F27" i="6" s="1"/>
  <c r="H16" i="5"/>
  <c r="F16" i="6" s="1"/>
  <c r="H21" i="5"/>
  <c r="F21" i="6" s="1"/>
  <c r="H20" i="5"/>
  <c r="F20" i="6" s="1"/>
  <c r="H10" i="5"/>
  <c r="F10" i="6" s="1"/>
  <c r="H26" i="5"/>
  <c r="F26" i="6" s="1"/>
  <c r="H15" i="5"/>
  <c r="F15" i="6" s="1"/>
  <c r="H31" i="5"/>
  <c r="F31" i="6" s="1"/>
  <c r="H11" i="5"/>
  <c r="F11" i="6" s="1"/>
  <c r="H18" i="5"/>
  <c r="F18" i="6" s="1"/>
  <c r="H6" i="5"/>
  <c r="G28" i="3"/>
  <c r="D28" i="6" s="1"/>
  <c r="H24" i="5"/>
  <c r="F24" i="6" s="1"/>
  <c r="G20" i="3"/>
  <c r="D20" i="6" s="1"/>
  <c r="H14" i="5"/>
  <c r="F14" i="6" s="1"/>
  <c r="G31" i="4"/>
  <c r="H19" i="5"/>
  <c r="F19" i="6" s="1"/>
  <c r="G12" i="3"/>
  <c r="D12" i="6" s="1"/>
  <c r="H9" i="5"/>
  <c r="F9" i="6" s="1"/>
  <c r="G17" i="3"/>
  <c r="D17" i="6" s="1"/>
  <c r="H32" i="5" l="1"/>
  <c r="F6" i="6"/>
  <c r="F32" i="6" s="1"/>
  <c r="G32" i="3"/>
  <c r="D6" i="6"/>
  <c r="G32" i="4"/>
  <c r="H23" i="4" l="1"/>
  <c r="E23" i="6" s="1"/>
  <c r="G23" i="6" s="1"/>
  <c r="H15" i="4"/>
  <c r="E15" i="6" s="1"/>
  <c r="G15" i="6" s="1"/>
  <c r="H24" i="4"/>
  <c r="E24" i="6" s="1"/>
  <c r="G24" i="6" s="1"/>
  <c r="H17" i="4"/>
  <c r="E17" i="6" s="1"/>
  <c r="G17" i="6" s="1"/>
  <c r="H9" i="4"/>
  <c r="E9" i="6" s="1"/>
  <c r="G9" i="6" s="1"/>
  <c r="H25" i="4"/>
  <c r="E25" i="6" s="1"/>
  <c r="G25" i="6" s="1"/>
  <c r="H26" i="4"/>
  <c r="E26" i="6" s="1"/>
  <c r="G26" i="6" s="1"/>
  <c r="H16" i="4"/>
  <c r="E16" i="6" s="1"/>
  <c r="G16" i="6" s="1"/>
  <c r="H29" i="4"/>
  <c r="E29" i="6" s="1"/>
  <c r="G29" i="6" s="1"/>
  <c r="H12" i="4"/>
  <c r="E12" i="6" s="1"/>
  <c r="G12" i="6" s="1"/>
  <c r="H6" i="4"/>
  <c r="H27" i="4"/>
  <c r="E27" i="6" s="1"/>
  <c r="G27" i="6" s="1"/>
  <c r="H28" i="4"/>
  <c r="E28" i="6" s="1"/>
  <c r="G28" i="6" s="1"/>
  <c r="H8" i="4"/>
  <c r="E8" i="6" s="1"/>
  <c r="G8" i="6" s="1"/>
  <c r="H10" i="4"/>
  <c r="E10" i="6" s="1"/>
  <c r="G10" i="6" s="1"/>
  <c r="H14" i="4"/>
  <c r="E14" i="6" s="1"/>
  <c r="G14" i="6" s="1"/>
  <c r="H19" i="4"/>
  <c r="E19" i="6" s="1"/>
  <c r="G19" i="6" s="1"/>
  <c r="H11" i="4"/>
  <c r="E11" i="6" s="1"/>
  <c r="G11" i="6" s="1"/>
  <c r="H22" i="4"/>
  <c r="E22" i="6" s="1"/>
  <c r="G22" i="6" s="1"/>
  <c r="H30" i="4"/>
  <c r="E30" i="6" s="1"/>
  <c r="G30" i="6" s="1"/>
  <c r="H13" i="4"/>
  <c r="E13" i="6" s="1"/>
  <c r="G13" i="6" s="1"/>
  <c r="H7" i="4"/>
  <c r="E7" i="6" s="1"/>
  <c r="G7" i="6" s="1"/>
  <c r="H18" i="4"/>
  <c r="E18" i="6" s="1"/>
  <c r="G18" i="6" s="1"/>
  <c r="H21" i="4"/>
  <c r="E21" i="6" s="1"/>
  <c r="G21" i="6" s="1"/>
  <c r="H20" i="4"/>
  <c r="E20" i="6" s="1"/>
  <c r="G20" i="6" s="1"/>
  <c r="H31" i="4"/>
  <c r="E31" i="6" s="1"/>
  <c r="G31" i="6" s="1"/>
  <c r="D32" i="6"/>
  <c r="H32" i="4" l="1"/>
  <c r="E6" i="6"/>
  <c r="E32" i="6" l="1"/>
  <c r="G6" i="6"/>
  <c r="G32" i="6" s="1"/>
</calcChain>
</file>

<file path=xl/sharedStrings.xml><?xml version="1.0" encoding="utf-8"?>
<sst xmlns="http://schemas.openxmlformats.org/spreadsheetml/2006/main" count="208" uniqueCount="83">
  <si>
    <t>Geographic and topographic cost</t>
  </si>
  <si>
    <t>compensation (GCC)</t>
  </si>
  <si>
    <t>Worksheet</t>
  </si>
  <si>
    <t>Content</t>
  </si>
  <si>
    <t>GCC_1</t>
  </si>
  <si>
    <t>Altitude (1/3 of GCC)</t>
  </si>
  <si>
    <t>GCC_2</t>
  </si>
  <si>
    <t>Terrain steepness (1/3 of GCC)</t>
  </si>
  <si>
    <t>GCC_3</t>
  </si>
  <si>
    <t>Population density (1/6 of GCC)</t>
  </si>
  <si>
    <t>GCC_4</t>
  </si>
  <si>
    <t>Low population density (1/6 of GCC)</t>
  </si>
  <si>
    <t>GCC_Total</t>
  </si>
  <si>
    <t>GCC summary</t>
  </si>
  <si>
    <t>Informations</t>
  </si>
  <si>
    <t>Environment</t>
  </si>
  <si>
    <t>Produktion</t>
  </si>
  <si>
    <t>Type</t>
  </si>
  <si>
    <t>Berechnung</t>
  </si>
  <si>
    <t>WS</t>
  </si>
  <si>
    <t>FA_2016_20150609</t>
  </si>
  <si>
    <t>SWS</t>
  </si>
  <si>
    <t>LA_2016_20150609</t>
  </si>
  <si>
    <t>RefYear</t>
  </si>
  <si>
    <t>GCC 1 (Altitude)</t>
  </si>
  <si>
    <t>GCC 1 endowment</t>
  </si>
  <si>
    <t>Altitude (proportion of inhabitants living at over 800 m)</t>
  </si>
  <si>
    <t>(1/3 of GCC)</t>
  </si>
  <si>
    <t>Perm. res. pop. living at over 800 m</t>
  </si>
  <si>
    <t>Permanent resident population</t>
  </si>
  <si>
    <t>Indicator</t>
  </si>
  <si>
    <t>Burden index</t>
  </si>
  <si>
    <t>Relevant special charges</t>
  </si>
  <si>
    <t>Contributions
in CHF</t>
  </si>
  <si>
    <t>Survey year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</si>
  <si>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</si>
  <si>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</si>
  <si>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</si>
  <si>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</si>
  <si>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</si>
  <si>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</si>
  <si>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</si>
  <si>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</si>
  <si>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</si>
  <si>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</si>
  <si>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</si>
  <si>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</si>
  <si>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</si>
  <si>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</si>
  <si>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</si>
  <si>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</si>
  <si>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</si>
  <si>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</si>
  <si>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</si>
  <si>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</si>
  <si>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</si>
  <si>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</si>
  <si>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</si>
  <si>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</si>
  <si>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</si>
  <si>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</si>
  <si>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Total</t>
  </si>
  <si>
    <t>GCC 2 (Terrain steepness)</t>
  </si>
  <si>
    <t>GCC 2 endowment</t>
  </si>
  <si>
    <t>Average altitude of productive surface area</t>
  </si>
  <si>
    <t>Productive surface area</t>
  </si>
  <si>
    <t>Indicator median altitude of productive surface area</t>
  </si>
  <si>
    <t>Contributions in CHF</t>
  </si>
  <si>
    <t>GCC 3 (Population density)</t>
  </si>
  <si>
    <t>GCC 3 endowment</t>
  </si>
  <si>
    <t>Inhabitants in residential areas with fewer than 200 inhabitants</t>
  </si>
  <si>
    <t>(1/6 of GCC)</t>
  </si>
  <si>
    <t>Perm. res. pop in residential areas with fewer than 200 inhab.</t>
  </si>
  <si>
    <t>GCC 4 (Low population density)</t>
  </si>
  <si>
    <t>GCC 4 endowment</t>
  </si>
  <si>
    <t>Area
(in hectares)</t>
  </si>
  <si>
    <t>Endowment</t>
  </si>
  <si>
    <t>in CHF</t>
  </si>
  <si>
    <t>Canton</t>
  </si>
  <si>
    <t>GCC 1</t>
  </si>
  <si>
    <t>GCC 2</t>
  </si>
  <si>
    <t>GCC 3</t>
  </si>
  <si>
    <t>GCC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</si>
</sst>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"/>
    <numFmt numFmtId="166" formatCode="0.0"/>
  </numFmts>
  <fonts count="1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 x14ac:dyDescent="0.2"/>
  <cols>
    <col min="1" max="1" width="21.42578125" style="1" customWidth="1"/>
    <col min="2" max="2" width="11.5703125" style="1" customWidth="1"/>
    <col min="3" max="3" width="22.85546875" style="1" customWidth="1"/>
    <col min="4" max="4" width="12.85546875" style="1" customWidth="1"/>
    <col min="5" max="5" width="10.140625" style="1" customWidth="1"/>
    <col min="6" max="6" width="11.42578125" style="1" customWidth="1"/>
    <col min="7" max="16384" width="11.42578125" style="1"/>
  </cols>
  <sheetData>
    <row r="1" spans="1:5" ht="27.75" customHeight="1" x14ac:dyDescent="0.4">
      <c r="A1" s="82" t="s">
        <v>0</v>
      </c>
      <c r="B1" s="82"/>
      <c r="C1" s="82"/>
      <c r="D1" s="82"/>
      <c r="E1" s="82"/>
    </row>
    <row r="2" spans="1:5" ht="24.75" customHeight="1" x14ac:dyDescent="0.4">
      <c r="A2" s="82" t="s">
        <v>1</v>
      </c>
      <c r="B2" s="82"/>
      <c r="C2" s="82"/>
      <c r="D2" s="82"/>
      <c r="E2" s="82"/>
    </row>
    <row r="6" spans="1:5" ht="18" customHeight="1" x14ac:dyDescent="0.25">
      <c r="A6" s="81" t="str">
        <f>"Reference year "&amp;C30</f>
        <v>Reference year 2016</v>
      </c>
      <c r="B6" s="81"/>
      <c r="C6" s="81"/>
      <c r="D6" s="81"/>
      <c r="E6" s="81"/>
    </row>
    <row r="12" spans="1:5" x14ac:dyDescent="0.2">
      <c r="B12" s="2" t="s">
        <v>2</v>
      </c>
      <c r="C12" s="2" t="s">
        <v>3</v>
      </c>
      <c r="D12" s="3"/>
    </row>
    <row r="13" spans="1:5" x14ac:dyDescent="0.2">
      <c r="B13" s="4" t="s">
        <v>4</v>
      </c>
      <c r="C13" s="4" t="s">
        <v>5</v>
      </c>
      <c r="D13" s="5"/>
    </row>
    <row r="14" spans="1:5" x14ac:dyDescent="0.2">
      <c r="B14" s="4" t="s">
        <v>6</v>
      </c>
      <c r="C14" s="4" t="s">
        <v>7</v>
      </c>
      <c r="D14" s="5"/>
    </row>
    <row r="15" spans="1:5" x14ac:dyDescent="0.2">
      <c r="B15" s="4" t="s">
        <v>8</v>
      </c>
      <c r="C15" s="4" t="s">
        <v>9</v>
      </c>
      <c r="D15" s="5"/>
    </row>
    <row r="16" spans="1:5" x14ac:dyDescent="0.2">
      <c r="B16" s="4" t="s">
        <v>10</v>
      </c>
      <c r="C16" s="4" t="s">
        <v>11</v>
      </c>
      <c r="D16" s="5"/>
    </row>
    <row r="17" spans="2:4" x14ac:dyDescent="0.2">
      <c r="B17" s="4" t="s">
        <v>12</v>
      </c>
      <c r="C17" s="4" t="s">
        <v>13</v>
      </c>
      <c r="D17" s="5"/>
    </row>
    <row r="25" spans="2:4" x14ac:dyDescent="0.2">
      <c r="B25" s="6" t="s">
        <v>14</v>
      </c>
      <c r="C25" s="7"/>
    </row>
    <row r="26" spans="2:4" x14ac:dyDescent="0.2">
      <c r="B26" s="8" t="s">
        <v>15</v>
      </c>
      <c r="C26" s="9" t="s">
        <v>16</v>
      </c>
    </row>
    <row r="27" spans="2:4" x14ac:dyDescent="0.2">
      <c r="B27" s="8" t="s">
        <v>17</v>
      </c>
      <c r="C27" s="10" t="s">
        <v>18</v>
      </c>
    </row>
    <row r="28" spans="2:4" x14ac:dyDescent="0.2">
      <c r="B28" s="8" t="s">
        <v>19</v>
      </c>
      <c r="C28" s="10" t="s">
        <v>20</v>
      </c>
    </row>
    <row r="29" spans="2:4" x14ac:dyDescent="0.2">
      <c r="B29" s="8" t="s">
        <v>21</v>
      </c>
      <c r="C29" s="10" t="s">
        <v>22</v>
      </c>
    </row>
    <row r="30" spans="2:4" x14ac:dyDescent="0.2">
      <c r="B30" s="11" t="s">
        <v>23</v>
      </c>
      <c r="C30" s="12">
        <v>2016</v>
      </c>
    </row>
  </sheetData>
  <mergeCells count="3">
    <mergeCell ref="A6:E6"/>
    <mergeCell ref="A2:E2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4" ht="23.25" customHeight="1" x14ac:dyDescent="0.35">
      <c r="B1" s="15" t="s">
        <v>24</v>
      </c>
      <c r="C1" s="15"/>
      <c r="D1" s="15"/>
      <c r="H1" s="16" t="str">
        <f>Info!$C$28</f>
        <v>FA_2016_20150609</v>
      </c>
      <c r="K1" s="17"/>
      <c r="L1" s="17"/>
      <c r="M1" s="17"/>
      <c r="N1" s="1"/>
    </row>
    <row r="2" spans="1:14" ht="23.25" customHeight="1" x14ac:dyDescent="0.2">
      <c r="B2" s="18" t="str">
        <f>"Reference year "&amp;Info!C30</f>
        <v>Reference year 2016</v>
      </c>
      <c r="C2" s="18"/>
      <c r="D2" s="18"/>
      <c r="E2" s="14"/>
      <c r="F2" s="14"/>
      <c r="G2" s="19" t="s">
        <v>25</v>
      </c>
      <c r="H2" s="20">
        <f>GCC_Total!G2/3</f>
        <v>119646915.63478066</v>
      </c>
      <c r="K2" s="14"/>
      <c r="L2" s="14"/>
      <c r="M2" s="14"/>
      <c r="N2" s="14"/>
    </row>
    <row r="3" spans="1:14" ht="23.25" customHeight="1" x14ac:dyDescent="0.2">
      <c r="B3" s="21" t="s">
        <v>26</v>
      </c>
      <c r="C3" s="21"/>
      <c r="D3" s="21"/>
      <c r="H3" s="22" t="s">
        <v>27</v>
      </c>
    </row>
    <row r="4" spans="1:14" ht="38.25" customHeight="1" x14ac:dyDescent="0.2">
      <c r="B4" s="23"/>
      <c r="C4" s="24" t="s">
        <v>28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33</v>
      </c>
      <c r="J4" s="27"/>
    </row>
    <row r="5" spans="1:14" s="1" customFormat="1" x14ac:dyDescent="0.2">
      <c r="A5" s="13"/>
      <c r="B5" s="28" t="s">
        <v>34</v>
      </c>
      <c r="C5" s="29">
        <v>2013</v>
      </c>
      <c r="D5" s="29">
        <v>2013</v>
      </c>
      <c r="E5" s="30"/>
      <c r="F5" s="30"/>
      <c r="G5" s="31"/>
      <c r="H5" s="32"/>
      <c r="J5" s="27"/>
    </row>
    <row r="6" spans="1:14" x14ac:dyDescent="0.2">
      <c r="A6" s="33"/>
      <c r="B6" s="34" t="s">
        <v>35</v>
      </c>
      <c r="C6" s="35">
        <v>2090</v>
      </c>
      <c r="D6" s="35">
        <v>1425538</v>
      </c>
      <c r="E6" s="36">
        <f t="shared" ref="E6:E32" si="0">C6/D6</f>
        <v>1.4661131446513528E-3</v>
      </c>
      <c r="F6" s="37">
        <f t="shared" ref="F6:F32" si="1">ROUND(E6/E$32*100,1)</f>
        <v>2</v>
      </c>
      <c r="G6" s="38">
        <f t="shared" ref="G6:G31" si="2">IF(F6&gt;F$32,(F6-100)*C6,0)</f>
        <v>0</v>
      </c>
      <c r="H6" s="39">
        <f t="shared" ref="H6:H31" si="3">G6/G$32*$H$2</f>
        <v>0</v>
      </c>
      <c r="J6" s="40"/>
    </row>
    <row r="7" spans="1:14" x14ac:dyDescent="0.2">
      <c r="A7" s="33"/>
      <c r="B7" s="41" t="s">
        <v>36</v>
      </c>
      <c r="C7" s="42">
        <v>93029</v>
      </c>
      <c r="D7" s="42">
        <v>1001281</v>
      </c>
      <c r="E7" s="43">
        <f t="shared" si="0"/>
        <v>9.2909982312657485E-2</v>
      </c>
      <c r="F7" s="44">
        <f t="shared" si="1"/>
        <v>127.4</v>
      </c>
      <c r="G7" s="45">
        <f t="shared" si="2"/>
        <v>2548994.6000000006</v>
      </c>
      <c r="H7" s="46">
        <f t="shared" si="3"/>
        <v>1935383.1664270314</v>
      </c>
      <c r="J7" s="40"/>
    </row>
    <row r="8" spans="1:14" x14ac:dyDescent="0.2">
      <c r="A8" s="33"/>
      <c r="B8" s="47" t="s">
        <v>37</v>
      </c>
      <c r="C8" s="48">
        <v>12533</v>
      </c>
      <c r="D8" s="48">
        <v>390349</v>
      </c>
      <c r="E8" s="49">
        <f t="shared" si="0"/>
        <v>3.2107165638953862E-2</v>
      </c>
      <c r="F8" s="50">
        <f t="shared" si="1"/>
        <v>44</v>
      </c>
      <c r="G8" s="51">
        <f t="shared" si="2"/>
        <v>0</v>
      </c>
      <c r="H8" s="52">
        <f t="shared" si="3"/>
        <v>0</v>
      </c>
      <c r="J8" s="40"/>
    </row>
    <row r="9" spans="1:14" x14ac:dyDescent="0.2">
      <c r="A9" s="33"/>
      <c r="B9" s="41" t="s">
        <v>38</v>
      </c>
      <c r="C9" s="42">
        <v>5846</v>
      </c>
      <c r="D9" s="42">
        <v>35865</v>
      </c>
      <c r="E9" s="43">
        <f t="shared" si="0"/>
        <v>0.1630001394116827</v>
      </c>
      <c r="F9" s="44">
        <f t="shared" si="1"/>
        <v>223.6</v>
      </c>
      <c r="G9" s="45">
        <f t="shared" si="2"/>
        <v>722565.6</v>
      </c>
      <c r="H9" s="46">
        <f t="shared" si="3"/>
        <v>548624.66122103494</v>
      </c>
      <c r="J9" s="40"/>
    </row>
    <row r="10" spans="1:14" x14ac:dyDescent="0.2">
      <c r="A10" s="33"/>
      <c r="B10" s="47" t="s">
        <v>39</v>
      </c>
      <c r="C10" s="48">
        <v>24516</v>
      </c>
      <c r="D10" s="48">
        <v>151396</v>
      </c>
      <c r="E10" s="49">
        <f t="shared" si="0"/>
        <v>0.16193294406721445</v>
      </c>
      <c r="F10" s="50">
        <f t="shared" si="1"/>
        <v>222.1</v>
      </c>
      <c r="G10" s="51">
        <f t="shared" si="2"/>
        <v>2993403.6</v>
      </c>
      <c r="H10" s="52">
        <f t="shared" si="3"/>
        <v>2272810.9889923166</v>
      </c>
      <c r="J10" s="40"/>
    </row>
    <row r="11" spans="1:14" x14ac:dyDescent="0.2">
      <c r="A11" s="33"/>
      <c r="B11" s="41" t="s">
        <v>40</v>
      </c>
      <c r="C11" s="42">
        <v>5511</v>
      </c>
      <c r="D11" s="42">
        <v>36507</v>
      </c>
      <c r="E11" s="43">
        <f t="shared" si="0"/>
        <v>0.15095735064508176</v>
      </c>
      <c r="F11" s="44">
        <f t="shared" si="1"/>
        <v>207.1</v>
      </c>
      <c r="G11" s="45">
        <f t="shared" si="2"/>
        <v>590228.1</v>
      </c>
      <c r="H11" s="46">
        <f t="shared" si="3"/>
        <v>448144.35036159365</v>
      </c>
      <c r="J11" s="40"/>
    </row>
    <row r="12" spans="1:14" x14ac:dyDescent="0.2">
      <c r="A12" s="33"/>
      <c r="B12" s="47" t="s">
        <v>41</v>
      </c>
      <c r="C12" s="48">
        <v>993</v>
      </c>
      <c r="D12" s="48">
        <v>41888</v>
      </c>
      <c r="E12" s="49">
        <f t="shared" si="0"/>
        <v>2.3706073338426281E-2</v>
      </c>
      <c r="F12" s="50">
        <f t="shared" si="1"/>
        <v>32.5</v>
      </c>
      <c r="G12" s="51">
        <f t="shared" si="2"/>
        <v>0</v>
      </c>
      <c r="H12" s="52">
        <f t="shared" si="3"/>
        <v>0</v>
      </c>
      <c r="J12" s="40"/>
    </row>
    <row r="13" spans="1:14" x14ac:dyDescent="0.2">
      <c r="A13" s="33"/>
      <c r="B13" s="41" t="s">
        <v>42</v>
      </c>
      <c r="C13" s="42">
        <v>2152</v>
      </c>
      <c r="D13" s="42">
        <v>39593</v>
      </c>
      <c r="E13" s="43">
        <f t="shared" si="0"/>
        <v>5.4353042204430074E-2</v>
      </c>
      <c r="F13" s="44">
        <f t="shared" si="1"/>
        <v>74.599999999999994</v>
      </c>
      <c r="G13" s="45">
        <f t="shared" si="2"/>
        <v>0</v>
      </c>
      <c r="H13" s="46">
        <f t="shared" si="3"/>
        <v>0</v>
      </c>
      <c r="J13" s="40"/>
    </row>
    <row r="14" spans="1:14" x14ac:dyDescent="0.2">
      <c r="A14" s="33"/>
      <c r="B14" s="47" t="s">
        <v>43</v>
      </c>
      <c r="C14" s="48">
        <v>4922</v>
      </c>
      <c r="D14" s="48">
        <v>118118</v>
      </c>
      <c r="E14" s="49">
        <f t="shared" si="0"/>
        <v>4.1670194212567097E-2</v>
      </c>
      <c r="F14" s="50">
        <f t="shared" si="1"/>
        <v>57.2</v>
      </c>
      <c r="G14" s="51">
        <f t="shared" si="2"/>
        <v>0</v>
      </c>
      <c r="H14" s="52">
        <f t="shared" si="3"/>
        <v>0</v>
      </c>
      <c r="J14" s="40"/>
    </row>
    <row r="15" spans="1:14" x14ac:dyDescent="0.2">
      <c r="A15" s="33"/>
      <c r="B15" s="41" t="s">
        <v>44</v>
      </c>
      <c r="C15" s="42">
        <v>35972</v>
      </c>
      <c r="D15" s="42">
        <v>297622</v>
      </c>
      <c r="E15" s="43">
        <f t="shared" si="0"/>
        <v>0.12086472102196746</v>
      </c>
      <c r="F15" s="44">
        <f t="shared" si="1"/>
        <v>165.8</v>
      </c>
      <c r="G15" s="45">
        <f t="shared" si="2"/>
        <v>2366957.6000000006</v>
      </c>
      <c r="H15" s="46">
        <f t="shared" si="3"/>
        <v>1797167.3595097172</v>
      </c>
      <c r="J15" s="40"/>
    </row>
    <row r="16" spans="1:14" x14ac:dyDescent="0.2">
      <c r="A16" s="33"/>
      <c r="B16" s="47" t="s">
        <v>45</v>
      </c>
      <c r="C16" s="48">
        <v>464</v>
      </c>
      <c r="D16" s="48">
        <v>261437</v>
      </c>
      <c r="E16" s="49">
        <f t="shared" si="0"/>
        <v>1.7748061674514319E-3</v>
      </c>
      <c r="F16" s="50">
        <f t="shared" si="1"/>
        <v>2.4</v>
      </c>
      <c r="G16" s="51">
        <f t="shared" si="2"/>
        <v>0</v>
      </c>
      <c r="H16" s="52">
        <f t="shared" si="3"/>
        <v>0</v>
      </c>
      <c r="J16" s="40"/>
    </row>
    <row r="17" spans="1:10" x14ac:dyDescent="0.2">
      <c r="A17" s="33"/>
      <c r="B17" s="41" t="s">
        <v>46</v>
      </c>
      <c r="C17" s="42">
        <v>0</v>
      </c>
      <c r="D17" s="42">
        <v>189335</v>
      </c>
      <c r="E17" s="43">
        <f t="shared" si="0"/>
        <v>0</v>
      </c>
      <c r="F17" s="44">
        <f t="shared" si="1"/>
        <v>0</v>
      </c>
      <c r="G17" s="45">
        <f t="shared" si="2"/>
        <v>0</v>
      </c>
      <c r="H17" s="46">
        <f t="shared" si="3"/>
        <v>0</v>
      </c>
      <c r="J17" s="40"/>
    </row>
    <row r="18" spans="1:10" x14ac:dyDescent="0.2">
      <c r="A18" s="33"/>
      <c r="B18" s="47" t="s">
        <v>47</v>
      </c>
      <c r="C18" s="48">
        <v>153</v>
      </c>
      <c r="D18" s="48">
        <v>278656</v>
      </c>
      <c r="E18" s="49">
        <f t="shared" si="0"/>
        <v>5.4906407900780891E-4</v>
      </c>
      <c r="F18" s="50">
        <f t="shared" si="1"/>
        <v>0.8</v>
      </c>
      <c r="G18" s="51">
        <f t="shared" si="2"/>
        <v>0</v>
      </c>
      <c r="H18" s="52">
        <f t="shared" si="3"/>
        <v>0</v>
      </c>
      <c r="J18" s="40"/>
    </row>
    <row r="19" spans="1:10" x14ac:dyDescent="0.2">
      <c r="A19" s="33"/>
      <c r="B19" s="41" t="s">
        <v>48</v>
      </c>
      <c r="C19" s="42">
        <v>11</v>
      </c>
      <c r="D19" s="42">
        <v>78783</v>
      </c>
      <c r="E19" s="43">
        <f t="shared" si="0"/>
        <v>1.3962403056496961E-4</v>
      </c>
      <c r="F19" s="44">
        <f t="shared" si="1"/>
        <v>0.2</v>
      </c>
      <c r="G19" s="45">
        <f t="shared" si="2"/>
        <v>0</v>
      </c>
      <c r="H19" s="46">
        <f t="shared" si="3"/>
        <v>0</v>
      </c>
      <c r="J19" s="40"/>
    </row>
    <row r="20" spans="1:10" x14ac:dyDescent="0.2">
      <c r="A20" s="33"/>
      <c r="B20" s="47" t="s">
        <v>49</v>
      </c>
      <c r="C20" s="48">
        <v>31328</v>
      </c>
      <c r="D20" s="48">
        <v>53691</v>
      </c>
      <c r="E20" s="49">
        <f t="shared" si="0"/>
        <v>0.58348699037082563</v>
      </c>
      <c r="F20" s="50">
        <f t="shared" si="1"/>
        <v>800.4</v>
      </c>
      <c r="G20" s="51">
        <f t="shared" si="2"/>
        <v>21942131.199999999</v>
      </c>
      <c r="H20" s="52">
        <f t="shared" si="3"/>
        <v>16660071.13550313</v>
      </c>
      <c r="J20" s="40"/>
    </row>
    <row r="21" spans="1:10" x14ac:dyDescent="0.2">
      <c r="A21" s="33"/>
      <c r="B21" s="41" t="s">
        <v>50</v>
      </c>
      <c r="C21" s="42">
        <v>9279</v>
      </c>
      <c r="D21" s="42">
        <v>15778</v>
      </c>
      <c r="E21" s="43">
        <f t="shared" si="0"/>
        <v>0.5880973507415389</v>
      </c>
      <c r="F21" s="44">
        <f t="shared" si="1"/>
        <v>806.7</v>
      </c>
      <c r="G21" s="45">
        <f t="shared" si="2"/>
        <v>6557469.3000000007</v>
      </c>
      <c r="H21" s="46">
        <f t="shared" si="3"/>
        <v>4978910.3898384282</v>
      </c>
      <c r="J21" s="40"/>
    </row>
    <row r="22" spans="1:10" x14ac:dyDescent="0.2">
      <c r="A22" s="33"/>
      <c r="B22" s="47" t="s">
        <v>51</v>
      </c>
      <c r="C22" s="48">
        <v>21181</v>
      </c>
      <c r="D22" s="48">
        <v>491699</v>
      </c>
      <c r="E22" s="49">
        <f t="shared" si="0"/>
        <v>4.3077167128670185E-2</v>
      </c>
      <c r="F22" s="50">
        <f t="shared" si="1"/>
        <v>59.1</v>
      </c>
      <c r="G22" s="51">
        <f t="shared" si="2"/>
        <v>0</v>
      </c>
      <c r="H22" s="52">
        <f t="shared" si="3"/>
        <v>0</v>
      </c>
      <c r="J22" s="40"/>
    </row>
    <row r="23" spans="1:10" x14ac:dyDescent="0.2">
      <c r="A23" s="33"/>
      <c r="B23" s="41" t="s">
        <v>52</v>
      </c>
      <c r="C23" s="42">
        <v>94274</v>
      </c>
      <c r="D23" s="42">
        <v>194959</v>
      </c>
      <c r="E23" s="43">
        <f t="shared" si="0"/>
        <v>0.48355808144276491</v>
      </c>
      <c r="F23" s="44">
        <f t="shared" si="1"/>
        <v>663.3</v>
      </c>
      <c r="G23" s="45">
        <f t="shared" si="2"/>
        <v>53104544.199999996</v>
      </c>
      <c r="H23" s="46">
        <f t="shared" si="3"/>
        <v>40320854.703050457</v>
      </c>
      <c r="J23" s="40"/>
    </row>
    <row r="24" spans="1:10" x14ac:dyDescent="0.2">
      <c r="A24" s="33"/>
      <c r="B24" s="47" t="s">
        <v>53</v>
      </c>
      <c r="C24" s="48">
        <v>23</v>
      </c>
      <c r="D24" s="48">
        <v>636362</v>
      </c>
      <c r="E24" s="49">
        <f t="shared" si="0"/>
        <v>3.6142950081871636E-5</v>
      </c>
      <c r="F24" s="50">
        <f t="shared" si="1"/>
        <v>0</v>
      </c>
      <c r="G24" s="51">
        <f t="shared" si="2"/>
        <v>0</v>
      </c>
      <c r="H24" s="52">
        <f t="shared" si="3"/>
        <v>0</v>
      </c>
      <c r="J24" s="40"/>
    </row>
    <row r="25" spans="1:10" x14ac:dyDescent="0.2">
      <c r="A25" s="33"/>
      <c r="B25" s="41" t="s">
        <v>54</v>
      </c>
      <c r="C25" s="42">
        <v>116</v>
      </c>
      <c r="D25" s="42">
        <v>260278</v>
      </c>
      <c r="E25" s="43">
        <f t="shared" si="0"/>
        <v>4.456773142562952E-4</v>
      </c>
      <c r="F25" s="44">
        <f t="shared" si="1"/>
        <v>0.6</v>
      </c>
      <c r="G25" s="45">
        <f t="shared" si="2"/>
        <v>0</v>
      </c>
      <c r="H25" s="46">
        <f t="shared" si="3"/>
        <v>0</v>
      </c>
      <c r="J25" s="40"/>
    </row>
    <row r="26" spans="1:10" x14ac:dyDescent="0.2">
      <c r="A26" s="33"/>
      <c r="B26" s="47" t="s">
        <v>55</v>
      </c>
      <c r="C26" s="48">
        <v>9469</v>
      </c>
      <c r="D26" s="48">
        <v>346539</v>
      </c>
      <c r="E26" s="49">
        <f t="shared" si="0"/>
        <v>2.7324485844306124E-2</v>
      </c>
      <c r="F26" s="50">
        <f t="shared" si="1"/>
        <v>37.5</v>
      </c>
      <c r="G26" s="51">
        <f t="shared" si="2"/>
        <v>0</v>
      </c>
      <c r="H26" s="52">
        <f t="shared" si="3"/>
        <v>0</v>
      </c>
      <c r="J26" s="40"/>
    </row>
    <row r="27" spans="1:10" x14ac:dyDescent="0.2">
      <c r="A27" s="33"/>
      <c r="B27" s="41" t="s">
        <v>56</v>
      </c>
      <c r="C27" s="42">
        <v>54555</v>
      </c>
      <c r="D27" s="42">
        <v>749373</v>
      </c>
      <c r="E27" s="43">
        <f t="shared" si="0"/>
        <v>7.2800861520230908E-2</v>
      </c>
      <c r="F27" s="44">
        <f t="shared" si="1"/>
        <v>99.9</v>
      </c>
      <c r="G27" s="45">
        <f t="shared" si="2"/>
        <v>0</v>
      </c>
      <c r="H27" s="46">
        <f t="shared" si="3"/>
        <v>0</v>
      </c>
      <c r="J27" s="40"/>
    </row>
    <row r="28" spans="1:10" x14ac:dyDescent="0.2">
      <c r="A28" s="33"/>
      <c r="B28" s="47" t="s">
        <v>57</v>
      </c>
      <c r="C28" s="48">
        <v>107714</v>
      </c>
      <c r="D28" s="48">
        <v>327011</v>
      </c>
      <c r="E28" s="49">
        <f t="shared" si="0"/>
        <v>0.32938953123901032</v>
      </c>
      <c r="F28" s="50">
        <f t="shared" si="1"/>
        <v>451.8</v>
      </c>
      <c r="G28" s="51">
        <f t="shared" si="2"/>
        <v>37893785.200000003</v>
      </c>
      <c r="H28" s="52">
        <f t="shared" si="3"/>
        <v>28771733.760550838</v>
      </c>
      <c r="J28" s="40"/>
    </row>
    <row r="29" spans="1:10" x14ac:dyDescent="0.2">
      <c r="A29" s="33"/>
      <c r="B29" s="41" t="s">
        <v>58</v>
      </c>
      <c r="C29" s="42">
        <v>66480</v>
      </c>
      <c r="D29" s="42">
        <v>176402</v>
      </c>
      <c r="E29" s="43">
        <f t="shared" si="0"/>
        <v>0.37686647543678642</v>
      </c>
      <c r="F29" s="44">
        <f t="shared" si="1"/>
        <v>517</v>
      </c>
      <c r="G29" s="45">
        <f t="shared" si="2"/>
        <v>27722160</v>
      </c>
      <c r="H29" s="46">
        <f t="shared" si="3"/>
        <v>21048691.825787622</v>
      </c>
      <c r="J29" s="40"/>
    </row>
    <row r="30" spans="1:10" x14ac:dyDescent="0.2">
      <c r="A30" s="33"/>
      <c r="B30" s="47" t="s">
        <v>59</v>
      </c>
      <c r="C30" s="48">
        <v>0</v>
      </c>
      <c r="D30" s="48">
        <v>469433</v>
      </c>
      <c r="E30" s="49">
        <f t="shared" si="0"/>
        <v>0</v>
      </c>
      <c r="F30" s="50">
        <f t="shared" si="1"/>
        <v>0</v>
      </c>
      <c r="G30" s="51">
        <f t="shared" si="2"/>
        <v>0</v>
      </c>
      <c r="H30" s="52">
        <f t="shared" si="3"/>
        <v>0</v>
      </c>
      <c r="J30" s="40"/>
    </row>
    <row r="31" spans="1:10" x14ac:dyDescent="0.2">
      <c r="A31" s="33"/>
      <c r="B31" s="41" t="s">
        <v>60</v>
      </c>
      <c r="C31" s="42">
        <v>10762</v>
      </c>
      <c r="D31" s="42">
        <v>71738</v>
      </c>
      <c r="E31" s="43">
        <f t="shared" si="0"/>
        <v>0.15001812149767207</v>
      </c>
      <c r="F31" s="44">
        <f t="shared" si="1"/>
        <v>205.8</v>
      </c>
      <c r="G31" s="45">
        <f t="shared" si="2"/>
        <v>1138619.6000000001</v>
      </c>
      <c r="H31" s="46">
        <f t="shared" si="3"/>
        <v>864523.29353851115</v>
      </c>
      <c r="J31" s="40"/>
    </row>
    <row r="32" spans="1:10" x14ac:dyDescent="0.2">
      <c r="B32" s="53" t="s">
        <v>61</v>
      </c>
      <c r="C32" s="54">
        <v>593373</v>
      </c>
      <c r="D32" s="54">
        <v>8139631</v>
      </c>
      <c r="E32" s="55">
        <f t="shared" si="0"/>
        <v>7.2899250592563719E-2</v>
      </c>
      <c r="F32" s="56">
        <f t="shared" si="1"/>
        <v>100</v>
      </c>
      <c r="G32" s="57">
        <f>SUM(G6:G31)</f>
        <v>157580858.99999997</v>
      </c>
      <c r="H32" s="58">
        <f>SUM(H6:H31)</f>
        <v>119646915.63478068</v>
      </c>
    </row>
    <row r="33" spans="2:2" x14ac:dyDescent="0.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8" style="1" customWidth="1"/>
    <col min="7" max="7" width="15.28515625" style="1" customWidth="1"/>
  </cols>
  <sheetData>
    <row r="1" spans="1:15" ht="23.25" customHeight="1" x14ac:dyDescent="0.35">
      <c r="B1" s="15" t="s">
        <v>62</v>
      </c>
      <c r="C1" s="15"/>
      <c r="D1" s="15"/>
      <c r="G1" s="16" t="str">
        <f>Info!$C$28</f>
        <v>FA_2016_20150609</v>
      </c>
      <c r="L1" s="17"/>
      <c r="M1" s="17"/>
      <c r="N1" s="17"/>
    </row>
    <row r="2" spans="1:15" ht="23.25" customHeight="1" x14ac:dyDescent="0.2">
      <c r="B2" s="18" t="str">
        <f>"Reference year "&amp;Info!C30</f>
        <v>Reference year 2016</v>
      </c>
      <c r="C2" s="18"/>
      <c r="D2" s="18"/>
      <c r="F2" s="60" t="s">
        <v>63</v>
      </c>
      <c r="G2" s="20">
        <f>GCC_Total!G2/3</f>
        <v>119646915.63478066</v>
      </c>
      <c r="L2" s="14"/>
      <c r="M2" s="14"/>
      <c r="N2" s="14"/>
      <c r="O2" s="14"/>
    </row>
    <row r="3" spans="1:15" ht="23.25" customHeight="1" x14ac:dyDescent="0.2">
      <c r="B3" s="21" t="s">
        <v>64</v>
      </c>
      <c r="C3" s="21"/>
      <c r="D3" s="21"/>
      <c r="E3" s="21"/>
      <c r="G3" s="22" t="s">
        <v>27</v>
      </c>
    </row>
    <row r="4" spans="1:15" ht="51" customHeight="1" x14ac:dyDescent="0.2">
      <c r="B4" s="23"/>
      <c r="C4" s="24" t="s">
        <v>65</v>
      </c>
      <c r="D4" s="24" t="s">
        <v>66</v>
      </c>
      <c r="E4" s="25" t="s">
        <v>31</v>
      </c>
      <c r="F4" s="24" t="s">
        <v>32</v>
      </c>
      <c r="G4" s="26" t="s">
        <v>67</v>
      </c>
    </row>
    <row r="5" spans="1:15" s="1" customFormat="1" x14ac:dyDescent="0.2">
      <c r="A5" s="13"/>
      <c r="B5" s="28" t="s">
        <v>34</v>
      </c>
      <c r="C5" s="29">
        <v>2013</v>
      </c>
      <c r="D5" s="29">
        <v>2013</v>
      </c>
      <c r="E5" s="30"/>
      <c r="F5" s="31"/>
      <c r="G5" s="32"/>
    </row>
    <row r="6" spans="1:15" x14ac:dyDescent="0.2">
      <c r="A6" s="33"/>
      <c r="B6" s="34" t="s">
        <v>35</v>
      </c>
      <c r="C6" s="35">
        <v>162279</v>
      </c>
      <c r="D6" s="35">
        <v>511</v>
      </c>
      <c r="E6" s="37">
        <f t="shared" ref="E6:E32" si="0">ROUND(D6/D$32*100,1)</f>
        <v>59.8</v>
      </c>
      <c r="F6" s="38">
        <f t="shared" ref="F6:F31" si="1">IF(E6&gt;E$32,(E6-100)*C6,0)</f>
        <v>0</v>
      </c>
      <c r="G6" s="39">
        <f t="shared" ref="G6:G31" si="2">F6/F$32*$G$2</f>
        <v>0</v>
      </c>
    </row>
    <row r="7" spans="1:15" x14ac:dyDescent="0.2">
      <c r="A7" s="33"/>
      <c r="B7" s="41" t="s">
        <v>36</v>
      </c>
      <c r="C7" s="42">
        <v>481663</v>
      </c>
      <c r="D7" s="42">
        <v>871</v>
      </c>
      <c r="E7" s="44">
        <f t="shared" si="0"/>
        <v>101.9</v>
      </c>
      <c r="F7" s="45">
        <f t="shared" si="1"/>
        <v>915159.70000000275</v>
      </c>
      <c r="G7" s="46">
        <f t="shared" si="2"/>
        <v>1264228.6952560178</v>
      </c>
    </row>
    <row r="8" spans="1:15" x14ac:dyDescent="0.2">
      <c r="A8" s="33"/>
      <c r="B8" s="47" t="s">
        <v>37</v>
      </c>
      <c r="C8" s="48">
        <v>138898</v>
      </c>
      <c r="D8" s="48">
        <v>688</v>
      </c>
      <c r="E8" s="50">
        <f t="shared" si="0"/>
        <v>80.5</v>
      </c>
      <c r="F8" s="51">
        <f t="shared" si="1"/>
        <v>0</v>
      </c>
      <c r="G8" s="52">
        <f t="shared" si="2"/>
        <v>0</v>
      </c>
    </row>
    <row r="9" spans="1:15" x14ac:dyDescent="0.2">
      <c r="A9" s="33"/>
      <c r="B9" s="41" t="s">
        <v>38</v>
      </c>
      <c r="C9" s="42">
        <v>49650</v>
      </c>
      <c r="D9" s="42">
        <v>1559</v>
      </c>
      <c r="E9" s="44">
        <f t="shared" si="0"/>
        <v>182.3</v>
      </c>
      <c r="F9" s="45">
        <f t="shared" si="1"/>
        <v>4086195.0000000005</v>
      </c>
      <c r="G9" s="46">
        <f t="shared" si="2"/>
        <v>5644790.7107487898</v>
      </c>
    </row>
    <row r="10" spans="1:15" x14ac:dyDescent="0.2">
      <c r="A10" s="33"/>
      <c r="B10" s="47" t="s">
        <v>39</v>
      </c>
      <c r="C10" s="48">
        <v>72952</v>
      </c>
      <c r="D10" s="48">
        <v>1031</v>
      </c>
      <c r="E10" s="50">
        <f t="shared" si="0"/>
        <v>120.6</v>
      </c>
      <c r="F10" s="51">
        <f t="shared" si="1"/>
        <v>1502811.1999999995</v>
      </c>
      <c r="G10" s="52">
        <f t="shared" si="2"/>
        <v>2076027.8698812069</v>
      </c>
    </row>
    <row r="11" spans="1:15" x14ac:dyDescent="0.2">
      <c r="A11" s="33"/>
      <c r="B11" s="41" t="s">
        <v>40</v>
      </c>
      <c r="C11" s="42">
        <v>39930</v>
      </c>
      <c r="D11" s="42">
        <v>1294</v>
      </c>
      <c r="E11" s="44">
        <f t="shared" si="0"/>
        <v>151.30000000000001</v>
      </c>
      <c r="F11" s="45">
        <f t="shared" si="1"/>
        <v>2048409.0000000005</v>
      </c>
      <c r="G11" s="46">
        <f t="shared" si="2"/>
        <v>2829732.8186770868</v>
      </c>
    </row>
    <row r="12" spans="1:15" x14ac:dyDescent="0.2">
      <c r="A12" s="33"/>
      <c r="B12" s="47" t="s">
        <v>41</v>
      </c>
      <c r="C12" s="48">
        <v>20891</v>
      </c>
      <c r="D12" s="48">
        <v>1010</v>
      </c>
      <c r="E12" s="50">
        <f t="shared" si="0"/>
        <v>118.1</v>
      </c>
      <c r="F12" s="51">
        <f t="shared" si="1"/>
        <v>378127.09999999986</v>
      </c>
      <c r="G12" s="52">
        <f t="shared" si="2"/>
        <v>522355.96724149917</v>
      </c>
    </row>
    <row r="13" spans="1:15" x14ac:dyDescent="0.2">
      <c r="A13" s="33"/>
      <c r="B13" s="41" t="s">
        <v>42</v>
      </c>
      <c r="C13" s="42">
        <v>43718</v>
      </c>
      <c r="D13" s="42">
        <v>1320</v>
      </c>
      <c r="E13" s="44">
        <f t="shared" si="0"/>
        <v>154.4</v>
      </c>
      <c r="F13" s="45">
        <f t="shared" si="1"/>
        <v>2378259.2000000002</v>
      </c>
      <c r="G13" s="46">
        <f t="shared" si="2"/>
        <v>3285397.647423299</v>
      </c>
    </row>
    <row r="14" spans="1:15" x14ac:dyDescent="0.2">
      <c r="A14" s="33"/>
      <c r="B14" s="47" t="s">
        <v>43</v>
      </c>
      <c r="C14" s="48">
        <v>20201</v>
      </c>
      <c r="D14" s="48">
        <v>692</v>
      </c>
      <c r="E14" s="50">
        <f t="shared" si="0"/>
        <v>80.900000000000006</v>
      </c>
      <c r="F14" s="51">
        <f t="shared" si="1"/>
        <v>0</v>
      </c>
      <c r="G14" s="52">
        <f t="shared" si="2"/>
        <v>0</v>
      </c>
    </row>
    <row r="15" spans="1:15" x14ac:dyDescent="0.2">
      <c r="A15" s="33"/>
      <c r="B15" s="41" t="s">
        <v>44</v>
      </c>
      <c r="C15" s="42">
        <v>153059</v>
      </c>
      <c r="D15" s="42">
        <v>758</v>
      </c>
      <c r="E15" s="44">
        <f t="shared" si="0"/>
        <v>88.7</v>
      </c>
      <c r="F15" s="45">
        <f t="shared" si="1"/>
        <v>0</v>
      </c>
      <c r="G15" s="46">
        <f t="shared" si="2"/>
        <v>0</v>
      </c>
    </row>
    <row r="16" spans="1:15" x14ac:dyDescent="0.2">
      <c r="A16" s="33"/>
      <c r="B16" s="47" t="s">
        <v>45</v>
      </c>
      <c r="C16" s="48">
        <v>78175</v>
      </c>
      <c r="D16" s="48">
        <v>552</v>
      </c>
      <c r="E16" s="50">
        <f t="shared" si="0"/>
        <v>64.599999999999994</v>
      </c>
      <c r="F16" s="51">
        <f t="shared" si="1"/>
        <v>0</v>
      </c>
      <c r="G16" s="52">
        <f t="shared" si="2"/>
        <v>0</v>
      </c>
    </row>
    <row r="17" spans="1:7" x14ac:dyDescent="0.2">
      <c r="A17" s="33"/>
      <c r="B17" s="41" t="s">
        <v>46</v>
      </c>
      <c r="C17" s="42">
        <v>3532</v>
      </c>
      <c r="D17" s="42">
        <v>274</v>
      </c>
      <c r="E17" s="44">
        <f t="shared" si="0"/>
        <v>32</v>
      </c>
      <c r="F17" s="45">
        <f t="shared" si="1"/>
        <v>0</v>
      </c>
      <c r="G17" s="46">
        <f t="shared" si="2"/>
        <v>0</v>
      </c>
    </row>
    <row r="18" spans="1:7" x14ac:dyDescent="0.2">
      <c r="A18" s="33"/>
      <c r="B18" s="47" t="s">
        <v>47</v>
      </c>
      <c r="C18" s="48">
        <v>51396</v>
      </c>
      <c r="D18" s="48">
        <v>507</v>
      </c>
      <c r="E18" s="50">
        <f t="shared" si="0"/>
        <v>59.3</v>
      </c>
      <c r="F18" s="51">
        <f t="shared" si="1"/>
        <v>0</v>
      </c>
      <c r="G18" s="52">
        <f t="shared" si="2"/>
        <v>0</v>
      </c>
    </row>
    <row r="19" spans="1:7" x14ac:dyDescent="0.2">
      <c r="A19" s="33"/>
      <c r="B19" s="41" t="s">
        <v>48</v>
      </c>
      <c r="C19" s="42">
        <v>29440</v>
      </c>
      <c r="D19" s="42">
        <v>516</v>
      </c>
      <c r="E19" s="44">
        <f t="shared" si="0"/>
        <v>60.4</v>
      </c>
      <c r="F19" s="45">
        <f t="shared" si="1"/>
        <v>0</v>
      </c>
      <c r="G19" s="46">
        <f t="shared" si="2"/>
        <v>0</v>
      </c>
    </row>
    <row r="20" spans="1:7" x14ac:dyDescent="0.2">
      <c r="A20" s="33"/>
      <c r="B20" s="47" t="s">
        <v>49</v>
      </c>
      <c r="C20" s="48">
        <v>23922</v>
      </c>
      <c r="D20" s="48">
        <v>906</v>
      </c>
      <c r="E20" s="50">
        <f t="shared" si="0"/>
        <v>106</v>
      </c>
      <c r="F20" s="51">
        <f t="shared" si="1"/>
        <v>143532</v>
      </c>
      <c r="G20" s="52">
        <f t="shared" si="2"/>
        <v>198279.35286867004</v>
      </c>
    </row>
    <row r="21" spans="1:7" x14ac:dyDescent="0.2">
      <c r="A21" s="33"/>
      <c r="B21" s="41" t="s">
        <v>50</v>
      </c>
      <c r="C21" s="42">
        <v>15582</v>
      </c>
      <c r="D21" s="42">
        <v>1003</v>
      </c>
      <c r="E21" s="44">
        <f t="shared" si="0"/>
        <v>117.3</v>
      </c>
      <c r="F21" s="45">
        <f t="shared" si="1"/>
        <v>269568.59999999998</v>
      </c>
      <c r="G21" s="46">
        <f t="shared" si="2"/>
        <v>372390.04237182898</v>
      </c>
    </row>
    <row r="22" spans="1:7" x14ac:dyDescent="0.2">
      <c r="A22" s="33"/>
      <c r="B22" s="47" t="s">
        <v>51</v>
      </c>
      <c r="C22" s="48">
        <v>175767</v>
      </c>
      <c r="D22" s="48">
        <v>790</v>
      </c>
      <c r="E22" s="50">
        <f t="shared" si="0"/>
        <v>92.4</v>
      </c>
      <c r="F22" s="51">
        <f t="shared" si="1"/>
        <v>0</v>
      </c>
      <c r="G22" s="52">
        <f t="shared" si="2"/>
        <v>0</v>
      </c>
    </row>
    <row r="23" spans="1:7" x14ac:dyDescent="0.2">
      <c r="A23" s="33"/>
      <c r="B23" s="41" t="s">
        <v>52</v>
      </c>
      <c r="C23" s="42">
        <v>414605</v>
      </c>
      <c r="D23" s="42">
        <v>1787</v>
      </c>
      <c r="E23" s="44">
        <f t="shared" si="0"/>
        <v>209</v>
      </c>
      <c r="F23" s="45">
        <f t="shared" si="1"/>
        <v>45191945</v>
      </c>
      <c r="G23" s="46">
        <f t="shared" si="2"/>
        <v>62429490.353903867</v>
      </c>
    </row>
    <row r="24" spans="1:7" x14ac:dyDescent="0.2">
      <c r="A24" s="33"/>
      <c r="B24" s="47" t="s">
        <v>53</v>
      </c>
      <c r="C24" s="48">
        <v>136810</v>
      </c>
      <c r="D24" s="48">
        <v>466</v>
      </c>
      <c r="E24" s="50">
        <f t="shared" si="0"/>
        <v>54.5</v>
      </c>
      <c r="F24" s="51">
        <f t="shared" si="1"/>
        <v>0</v>
      </c>
      <c r="G24" s="52">
        <f t="shared" si="2"/>
        <v>0</v>
      </c>
    </row>
    <row r="25" spans="1:7" x14ac:dyDescent="0.2">
      <c r="A25" s="33"/>
      <c r="B25" s="41" t="s">
        <v>54</v>
      </c>
      <c r="C25" s="42">
        <v>84876</v>
      </c>
      <c r="D25" s="42">
        <v>502</v>
      </c>
      <c r="E25" s="44">
        <f t="shared" si="0"/>
        <v>58.7</v>
      </c>
      <c r="F25" s="45">
        <f t="shared" si="1"/>
        <v>0</v>
      </c>
      <c r="G25" s="46">
        <f t="shared" si="2"/>
        <v>0</v>
      </c>
    </row>
    <row r="26" spans="1:7" x14ac:dyDescent="0.2">
      <c r="A26" s="33"/>
      <c r="B26" s="47" t="s">
        <v>55</v>
      </c>
      <c r="C26" s="48">
        <v>194845</v>
      </c>
      <c r="D26" s="48">
        <v>1165</v>
      </c>
      <c r="E26" s="50">
        <f t="shared" si="0"/>
        <v>136.30000000000001</v>
      </c>
      <c r="F26" s="51">
        <f t="shared" si="1"/>
        <v>7072873.5000000019</v>
      </c>
      <c r="G26" s="52">
        <f t="shared" si="2"/>
        <v>9770676.7863749247</v>
      </c>
    </row>
    <row r="27" spans="1:7" x14ac:dyDescent="0.2">
      <c r="A27" s="33"/>
      <c r="B27" s="41" t="s">
        <v>56</v>
      </c>
      <c r="C27" s="42">
        <v>269395</v>
      </c>
      <c r="D27" s="42">
        <v>722</v>
      </c>
      <c r="E27" s="44">
        <f t="shared" si="0"/>
        <v>84.4</v>
      </c>
      <c r="F27" s="45">
        <f t="shared" si="1"/>
        <v>0</v>
      </c>
      <c r="G27" s="46">
        <f t="shared" si="2"/>
        <v>0</v>
      </c>
    </row>
    <row r="28" spans="1:7" x14ac:dyDescent="0.2">
      <c r="A28" s="33"/>
      <c r="B28" s="47" t="s">
        <v>57</v>
      </c>
      <c r="C28" s="48">
        <v>242938</v>
      </c>
      <c r="D28" s="48">
        <v>1598</v>
      </c>
      <c r="E28" s="50">
        <f t="shared" si="0"/>
        <v>186.9</v>
      </c>
      <c r="F28" s="51">
        <f t="shared" si="1"/>
        <v>21111312.200000003</v>
      </c>
      <c r="G28" s="52">
        <f t="shared" si="2"/>
        <v>29163791.497536853</v>
      </c>
    </row>
    <row r="29" spans="1:7" x14ac:dyDescent="0.2">
      <c r="A29" s="33"/>
      <c r="B29" s="41" t="s">
        <v>58</v>
      </c>
      <c r="C29" s="42">
        <v>71021</v>
      </c>
      <c r="D29" s="42">
        <v>1037</v>
      </c>
      <c r="E29" s="44">
        <f t="shared" si="0"/>
        <v>121.3</v>
      </c>
      <c r="F29" s="45">
        <f t="shared" si="1"/>
        <v>1512747.2999999998</v>
      </c>
      <c r="G29" s="46">
        <f t="shared" si="2"/>
        <v>2089753.8924966408</v>
      </c>
    </row>
    <row r="30" spans="1:7" x14ac:dyDescent="0.2">
      <c r="A30" s="33"/>
      <c r="B30" s="47" t="s">
        <v>59</v>
      </c>
      <c r="C30" s="48">
        <v>24018</v>
      </c>
      <c r="D30" s="48">
        <v>426</v>
      </c>
      <c r="E30" s="50">
        <f t="shared" si="0"/>
        <v>49.8</v>
      </c>
      <c r="F30" s="51">
        <f t="shared" si="1"/>
        <v>0</v>
      </c>
      <c r="G30" s="52">
        <f t="shared" si="2"/>
        <v>0</v>
      </c>
    </row>
    <row r="31" spans="1:7" x14ac:dyDescent="0.2">
      <c r="A31" s="33"/>
      <c r="B31" s="41" t="s">
        <v>60</v>
      </c>
      <c r="C31" s="42">
        <v>82979</v>
      </c>
      <c r="D31" s="42">
        <v>642</v>
      </c>
      <c r="E31" s="44">
        <f t="shared" si="0"/>
        <v>75.099999999999994</v>
      </c>
      <c r="F31" s="45">
        <f t="shared" si="1"/>
        <v>0</v>
      </c>
      <c r="G31" s="46">
        <f t="shared" si="2"/>
        <v>0</v>
      </c>
    </row>
    <row r="32" spans="1:7" ht="13.5" customHeight="1" x14ac:dyDescent="0.2">
      <c r="B32" s="53" t="s">
        <v>61</v>
      </c>
      <c r="C32" s="54">
        <v>3082542</v>
      </c>
      <c r="D32" s="54">
        <v>855</v>
      </c>
      <c r="E32" s="56">
        <f t="shared" si="0"/>
        <v>100</v>
      </c>
      <c r="F32" s="57">
        <f>SUM(F6:F31)</f>
        <v>86610939.799999997</v>
      </c>
      <c r="G32" s="58">
        <f>SUM(G6:G31)</f>
        <v>119646915.63478069</v>
      </c>
    </row>
    <row r="33" spans="2:2" x14ac:dyDescent="0.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3.25" customHeight="1" x14ac:dyDescent="0.35">
      <c r="B1" s="15" t="s">
        <v>68</v>
      </c>
      <c r="C1" s="15"/>
      <c r="D1" s="15"/>
      <c r="E1" s="17"/>
      <c r="H1" s="16" t="str">
        <f>Info!$C$28</f>
        <v>FA_2016_20150609</v>
      </c>
    </row>
    <row r="2" spans="1:8" ht="23.25" customHeight="1" x14ac:dyDescent="0.2">
      <c r="B2" s="18" t="str">
        <f>"Reference year "&amp;Info!C30</f>
        <v>Reference year 2016</v>
      </c>
      <c r="C2" s="18"/>
      <c r="D2" s="18"/>
      <c r="G2" s="60" t="s">
        <v>69</v>
      </c>
      <c r="H2" s="20">
        <f>GCC_Total!G2/6</f>
        <v>59823457.81739033</v>
      </c>
    </row>
    <row r="3" spans="1:8" ht="23.25" customHeight="1" x14ac:dyDescent="0.2">
      <c r="B3" s="21" t="s">
        <v>70</v>
      </c>
      <c r="C3" s="21"/>
      <c r="D3" s="21"/>
      <c r="E3" s="21"/>
      <c r="F3" s="21"/>
      <c r="H3" s="22" t="s">
        <v>71</v>
      </c>
    </row>
    <row r="4" spans="1:8" ht="51" customHeight="1" x14ac:dyDescent="0.2">
      <c r="B4" s="23"/>
      <c r="C4" s="24" t="s">
        <v>72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 x14ac:dyDescent="0.2">
      <c r="A5" s="13"/>
      <c r="B5" s="28" t="s">
        <v>34</v>
      </c>
      <c r="C5" s="29">
        <v>2013</v>
      </c>
      <c r="D5" s="29">
        <f>GCC_1!D5</f>
        <v>2013</v>
      </c>
      <c r="E5" s="30"/>
      <c r="F5" s="30"/>
      <c r="G5" s="31"/>
      <c r="H5" s="32"/>
    </row>
    <row r="6" spans="1:8" x14ac:dyDescent="0.2">
      <c r="A6" s="33"/>
      <c r="B6" s="34" t="s">
        <v>35</v>
      </c>
      <c r="C6" s="35">
        <v>36322</v>
      </c>
      <c r="D6" s="61">
        <f>GCC_1!D6</f>
        <v>1425538</v>
      </c>
      <c r="E6" s="36">
        <f t="shared" ref="E6:E32" si="0">C6/D6</f>
        <v>2.5479503177046139E-2</v>
      </c>
      <c r="F6" s="37">
        <f t="shared" ref="F6:F32" si="1">ROUND(E6/E$32*100,1)</f>
        <v>44.3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 x14ac:dyDescent="0.2">
      <c r="A7" s="33"/>
      <c r="B7" s="41" t="s">
        <v>36</v>
      </c>
      <c r="C7" s="42">
        <v>101232</v>
      </c>
      <c r="D7" s="62">
        <f>GCC_1!D7</f>
        <v>1001281</v>
      </c>
      <c r="E7" s="43">
        <f t="shared" si="0"/>
        <v>0.10110248771323933</v>
      </c>
      <c r="F7" s="44">
        <f t="shared" si="1"/>
        <v>175.9</v>
      </c>
      <c r="G7" s="45">
        <f t="shared" si="2"/>
        <v>7683508.8000000007</v>
      </c>
      <c r="H7" s="46">
        <f t="shared" si="3"/>
        <v>20624844.410284374</v>
      </c>
    </row>
    <row r="8" spans="1:8" x14ac:dyDescent="0.2">
      <c r="A8" s="33"/>
      <c r="B8" s="47" t="s">
        <v>37</v>
      </c>
      <c r="C8" s="48">
        <v>36993</v>
      </c>
      <c r="D8" s="63">
        <f>GCC_1!D8</f>
        <v>390349</v>
      </c>
      <c r="E8" s="49">
        <f t="shared" si="0"/>
        <v>9.4769040012911518E-2</v>
      </c>
      <c r="F8" s="50">
        <f t="shared" si="1"/>
        <v>164.9</v>
      </c>
      <c r="G8" s="51">
        <f t="shared" si="2"/>
        <v>2400845.7000000002</v>
      </c>
      <c r="H8" s="52">
        <f t="shared" si="3"/>
        <v>6444590.6557171205</v>
      </c>
    </row>
    <row r="9" spans="1:8" x14ac:dyDescent="0.2">
      <c r="A9" s="33"/>
      <c r="B9" s="41" t="s">
        <v>38</v>
      </c>
      <c r="C9" s="42">
        <v>4652</v>
      </c>
      <c r="D9" s="62">
        <f>GCC_1!D9</f>
        <v>35865</v>
      </c>
      <c r="E9" s="43">
        <f t="shared" si="0"/>
        <v>0.12970862958315907</v>
      </c>
      <c r="F9" s="44">
        <f t="shared" si="1"/>
        <v>225.7</v>
      </c>
      <c r="G9" s="45">
        <f t="shared" si="2"/>
        <v>584756.39999999991</v>
      </c>
      <c r="H9" s="46">
        <f t="shared" si="3"/>
        <v>1569661.7368249788</v>
      </c>
    </row>
    <row r="10" spans="1:8" x14ac:dyDescent="0.2">
      <c r="A10" s="33"/>
      <c r="B10" s="47" t="s">
        <v>39</v>
      </c>
      <c r="C10" s="48">
        <v>13362</v>
      </c>
      <c r="D10" s="63">
        <f>GCC_1!D10</f>
        <v>151396</v>
      </c>
      <c r="E10" s="49">
        <f t="shared" si="0"/>
        <v>8.8258606568205236E-2</v>
      </c>
      <c r="F10" s="50">
        <f t="shared" si="1"/>
        <v>153.6</v>
      </c>
      <c r="G10" s="51">
        <f t="shared" si="2"/>
        <v>716203.2</v>
      </c>
      <c r="H10" s="52">
        <f t="shared" si="3"/>
        <v>1922504.4118056817</v>
      </c>
    </row>
    <row r="11" spans="1:8" x14ac:dyDescent="0.2">
      <c r="A11" s="33"/>
      <c r="B11" s="41" t="s">
        <v>40</v>
      </c>
      <c r="C11" s="42">
        <v>4998</v>
      </c>
      <c r="D11" s="62">
        <f>GCC_1!D11</f>
        <v>36507</v>
      </c>
      <c r="E11" s="43">
        <f t="shared" si="0"/>
        <v>0.13690525104774426</v>
      </c>
      <c r="F11" s="44">
        <f t="shared" si="1"/>
        <v>238.2</v>
      </c>
      <c r="G11" s="45">
        <f t="shared" si="2"/>
        <v>690723.6</v>
      </c>
      <c r="H11" s="46">
        <f t="shared" si="3"/>
        <v>1854109.5157607547</v>
      </c>
    </row>
    <row r="12" spans="1:8" x14ac:dyDescent="0.2">
      <c r="A12" s="33"/>
      <c r="B12" s="47" t="s">
        <v>41</v>
      </c>
      <c r="C12" s="48">
        <v>3604</v>
      </c>
      <c r="D12" s="63">
        <f>GCC_1!D12</f>
        <v>41888</v>
      </c>
      <c r="E12" s="49">
        <f t="shared" si="0"/>
        <v>8.603896103896104E-2</v>
      </c>
      <c r="F12" s="50">
        <f t="shared" si="1"/>
        <v>149.69999999999999</v>
      </c>
      <c r="G12" s="51">
        <f t="shared" si="2"/>
        <v>179118.79999999996</v>
      </c>
      <c r="H12" s="52">
        <f t="shared" si="3"/>
        <v>480808.63536680577</v>
      </c>
    </row>
    <row r="13" spans="1:8" x14ac:dyDescent="0.2">
      <c r="A13" s="33"/>
      <c r="B13" s="41" t="s">
        <v>42</v>
      </c>
      <c r="C13" s="42">
        <v>2369</v>
      </c>
      <c r="D13" s="62">
        <f>GCC_1!D13</f>
        <v>39593</v>
      </c>
      <c r="E13" s="43">
        <f t="shared" si="0"/>
        <v>5.9833809006642591E-2</v>
      </c>
      <c r="F13" s="44">
        <f t="shared" si="1"/>
        <v>104.1</v>
      </c>
      <c r="G13" s="45">
        <f t="shared" si="2"/>
        <v>9712.8999999999869</v>
      </c>
      <c r="H13" s="46">
        <f t="shared" si="3"/>
        <v>26072.339667607434</v>
      </c>
    </row>
    <row r="14" spans="1:8" x14ac:dyDescent="0.2">
      <c r="A14" s="33"/>
      <c r="B14" s="47" t="s">
        <v>43</v>
      </c>
      <c r="C14" s="48">
        <v>6085</v>
      </c>
      <c r="D14" s="63">
        <f>GCC_1!D14</f>
        <v>118118</v>
      </c>
      <c r="E14" s="49">
        <f t="shared" si="0"/>
        <v>5.1516280329839653E-2</v>
      </c>
      <c r="F14" s="50">
        <f t="shared" si="1"/>
        <v>89.6</v>
      </c>
      <c r="G14" s="51">
        <f t="shared" si="2"/>
        <v>0</v>
      </c>
      <c r="H14" s="52">
        <f t="shared" si="3"/>
        <v>0</v>
      </c>
    </row>
    <row r="15" spans="1:8" x14ac:dyDescent="0.2">
      <c r="A15" s="33"/>
      <c r="B15" s="41" t="s">
        <v>44</v>
      </c>
      <c r="C15" s="42">
        <v>31300</v>
      </c>
      <c r="D15" s="62">
        <f>GCC_1!D15</f>
        <v>297622</v>
      </c>
      <c r="E15" s="43">
        <f t="shared" si="0"/>
        <v>0.10516695674378911</v>
      </c>
      <c r="F15" s="44">
        <f t="shared" si="1"/>
        <v>183</v>
      </c>
      <c r="G15" s="45">
        <f t="shared" si="2"/>
        <v>2597900</v>
      </c>
      <c r="H15" s="46">
        <f t="shared" si="3"/>
        <v>6973543.5577919511</v>
      </c>
    </row>
    <row r="16" spans="1:8" x14ac:dyDescent="0.2">
      <c r="A16" s="33"/>
      <c r="B16" s="47" t="s">
        <v>45</v>
      </c>
      <c r="C16" s="48">
        <v>8833</v>
      </c>
      <c r="D16" s="63">
        <f>GCC_1!D16</f>
        <v>261437</v>
      </c>
      <c r="E16" s="49">
        <f t="shared" si="0"/>
        <v>3.3786342407539867E-2</v>
      </c>
      <c r="F16" s="50">
        <f t="shared" si="1"/>
        <v>58.8</v>
      </c>
      <c r="G16" s="51">
        <f t="shared" si="2"/>
        <v>0</v>
      </c>
      <c r="H16" s="52">
        <f t="shared" si="3"/>
        <v>0</v>
      </c>
    </row>
    <row r="17" spans="1:8" x14ac:dyDescent="0.2">
      <c r="A17" s="33"/>
      <c r="B17" s="41" t="s">
        <v>46</v>
      </c>
      <c r="C17" s="42">
        <v>908</v>
      </c>
      <c r="D17" s="62">
        <f>GCC_1!D17</f>
        <v>189335</v>
      </c>
      <c r="E17" s="43">
        <f t="shared" si="0"/>
        <v>4.7957324319328172E-3</v>
      </c>
      <c r="F17" s="44">
        <f t="shared" si="1"/>
        <v>8.3000000000000007</v>
      </c>
      <c r="G17" s="45">
        <f t="shared" si="2"/>
        <v>0</v>
      </c>
      <c r="H17" s="46">
        <f t="shared" si="3"/>
        <v>0</v>
      </c>
    </row>
    <row r="18" spans="1:8" x14ac:dyDescent="0.2">
      <c r="A18" s="33"/>
      <c r="B18" s="47" t="s">
        <v>47</v>
      </c>
      <c r="C18" s="48">
        <v>5214</v>
      </c>
      <c r="D18" s="63">
        <f>GCC_1!D18</f>
        <v>278656</v>
      </c>
      <c r="E18" s="49">
        <f t="shared" si="0"/>
        <v>1.871124253559945E-2</v>
      </c>
      <c r="F18" s="50">
        <f t="shared" si="1"/>
        <v>32.6</v>
      </c>
      <c r="G18" s="51">
        <f t="shared" si="2"/>
        <v>0</v>
      </c>
      <c r="H18" s="52">
        <f t="shared" si="3"/>
        <v>0</v>
      </c>
    </row>
    <row r="19" spans="1:8" x14ac:dyDescent="0.2">
      <c r="A19" s="33"/>
      <c r="B19" s="41" t="s">
        <v>48</v>
      </c>
      <c r="C19" s="42">
        <v>2480</v>
      </c>
      <c r="D19" s="62">
        <f>GCC_1!D19</f>
        <v>78783</v>
      </c>
      <c r="E19" s="43">
        <f t="shared" si="0"/>
        <v>3.1478872345556783E-2</v>
      </c>
      <c r="F19" s="44">
        <f t="shared" si="1"/>
        <v>54.8</v>
      </c>
      <c r="G19" s="45">
        <f t="shared" si="2"/>
        <v>0</v>
      </c>
      <c r="H19" s="46">
        <f t="shared" si="3"/>
        <v>0</v>
      </c>
    </row>
    <row r="20" spans="1:8" x14ac:dyDescent="0.2">
      <c r="A20" s="33"/>
      <c r="B20" s="47" t="s">
        <v>49</v>
      </c>
      <c r="C20" s="48">
        <v>6806</v>
      </c>
      <c r="D20" s="63">
        <f>GCC_1!D20</f>
        <v>53691</v>
      </c>
      <c r="E20" s="49">
        <f t="shared" si="0"/>
        <v>0.12676239965729824</v>
      </c>
      <c r="F20" s="50">
        <f t="shared" si="1"/>
        <v>220.6</v>
      </c>
      <c r="G20" s="51">
        <f t="shared" si="2"/>
        <v>820803.6</v>
      </c>
      <c r="H20" s="52">
        <f t="shared" si="3"/>
        <v>2203283.2891922095</v>
      </c>
    </row>
    <row r="21" spans="1:8" x14ac:dyDescent="0.2">
      <c r="A21" s="33"/>
      <c r="B21" s="41" t="s">
        <v>50</v>
      </c>
      <c r="C21" s="42">
        <v>3433</v>
      </c>
      <c r="D21" s="62">
        <f>GCC_1!D21</f>
        <v>15778</v>
      </c>
      <c r="E21" s="43">
        <f t="shared" si="0"/>
        <v>0.21758144251489417</v>
      </c>
      <c r="F21" s="44">
        <f t="shared" si="1"/>
        <v>378.6</v>
      </c>
      <c r="G21" s="45">
        <f t="shared" si="2"/>
        <v>956433.8</v>
      </c>
      <c r="H21" s="46">
        <f t="shared" si="3"/>
        <v>2567355.4657394341</v>
      </c>
    </row>
    <row r="22" spans="1:8" x14ac:dyDescent="0.2">
      <c r="A22" s="33"/>
      <c r="B22" s="47" t="s">
        <v>51</v>
      </c>
      <c r="C22" s="48">
        <v>33482</v>
      </c>
      <c r="D22" s="63">
        <f>GCC_1!D22</f>
        <v>491699</v>
      </c>
      <c r="E22" s="49">
        <f t="shared" si="0"/>
        <v>6.8094504971537462E-2</v>
      </c>
      <c r="F22" s="50">
        <f t="shared" si="1"/>
        <v>118.5</v>
      </c>
      <c r="G22" s="51">
        <f t="shared" si="2"/>
        <v>619417</v>
      </c>
      <c r="H22" s="52">
        <f t="shared" si="3"/>
        <v>1662701.1932471679</v>
      </c>
    </row>
    <row r="23" spans="1:8" x14ac:dyDescent="0.2">
      <c r="A23" s="33"/>
      <c r="B23" s="41" t="s">
        <v>52</v>
      </c>
      <c r="C23" s="42">
        <v>24490</v>
      </c>
      <c r="D23" s="62">
        <f>GCC_1!D23</f>
        <v>194959</v>
      </c>
      <c r="E23" s="43">
        <f t="shared" si="0"/>
        <v>0.12561615519160438</v>
      </c>
      <c r="F23" s="44">
        <f t="shared" si="1"/>
        <v>218.6</v>
      </c>
      <c r="G23" s="45">
        <f t="shared" si="2"/>
        <v>2904514</v>
      </c>
      <c r="H23" s="46">
        <f t="shared" si="3"/>
        <v>7796587.5873653842</v>
      </c>
    </row>
    <row r="24" spans="1:8" x14ac:dyDescent="0.2">
      <c r="A24" s="33"/>
      <c r="B24" s="47" t="s">
        <v>53</v>
      </c>
      <c r="C24" s="48">
        <v>18598</v>
      </c>
      <c r="D24" s="63">
        <f>GCC_1!D24</f>
        <v>636362</v>
      </c>
      <c r="E24" s="49">
        <f t="shared" si="0"/>
        <v>2.922550372272386E-2</v>
      </c>
      <c r="F24" s="50">
        <f t="shared" si="1"/>
        <v>50.9</v>
      </c>
      <c r="G24" s="51">
        <f t="shared" si="2"/>
        <v>0</v>
      </c>
      <c r="H24" s="52">
        <f t="shared" si="3"/>
        <v>0</v>
      </c>
    </row>
    <row r="25" spans="1:8" x14ac:dyDescent="0.2">
      <c r="A25" s="33"/>
      <c r="B25" s="41" t="s">
        <v>54</v>
      </c>
      <c r="C25" s="42">
        <v>23690</v>
      </c>
      <c r="D25" s="62">
        <f>GCC_1!D25</f>
        <v>260278</v>
      </c>
      <c r="E25" s="43">
        <f t="shared" si="0"/>
        <v>9.101806529941063E-2</v>
      </c>
      <c r="F25" s="44">
        <f t="shared" si="1"/>
        <v>158.4</v>
      </c>
      <c r="G25" s="45">
        <f t="shared" si="2"/>
        <v>1383496.0000000002</v>
      </c>
      <c r="H25" s="46">
        <f t="shared" si="3"/>
        <v>3713718.6258250647</v>
      </c>
    </row>
    <row r="26" spans="1:8" x14ac:dyDescent="0.2">
      <c r="A26" s="33"/>
      <c r="B26" s="47" t="s">
        <v>55</v>
      </c>
      <c r="C26" s="48">
        <v>15296</v>
      </c>
      <c r="D26" s="63">
        <f>GCC_1!D26</f>
        <v>346539</v>
      </c>
      <c r="E26" s="49">
        <f t="shared" si="0"/>
        <v>4.4139332080949042E-2</v>
      </c>
      <c r="F26" s="50">
        <f t="shared" si="1"/>
        <v>76.8</v>
      </c>
      <c r="G26" s="51">
        <f t="shared" si="2"/>
        <v>0</v>
      </c>
      <c r="H26" s="52">
        <f t="shared" si="3"/>
        <v>0</v>
      </c>
    </row>
    <row r="27" spans="1:8" x14ac:dyDescent="0.2">
      <c r="A27" s="33"/>
      <c r="B27" s="41" t="s">
        <v>56</v>
      </c>
      <c r="C27" s="42">
        <v>39979</v>
      </c>
      <c r="D27" s="62">
        <f>GCC_1!D27</f>
        <v>749373</v>
      </c>
      <c r="E27" s="43">
        <f t="shared" si="0"/>
        <v>5.3349933878055388E-2</v>
      </c>
      <c r="F27" s="44">
        <f t="shared" si="1"/>
        <v>92.8</v>
      </c>
      <c r="G27" s="45">
        <f t="shared" si="2"/>
        <v>0</v>
      </c>
      <c r="H27" s="46">
        <f t="shared" si="3"/>
        <v>0</v>
      </c>
    </row>
    <row r="28" spans="1:8" x14ac:dyDescent="0.2">
      <c r="A28" s="33"/>
      <c r="B28" s="47" t="s">
        <v>57</v>
      </c>
      <c r="C28" s="48">
        <v>20330</v>
      </c>
      <c r="D28" s="63">
        <f>GCC_1!D28</f>
        <v>327011</v>
      </c>
      <c r="E28" s="49">
        <f t="shared" si="0"/>
        <v>6.2169162505236825E-2</v>
      </c>
      <c r="F28" s="50">
        <f t="shared" si="1"/>
        <v>108.2</v>
      </c>
      <c r="G28" s="51">
        <f t="shared" si="2"/>
        <v>166706.00000000006</v>
      </c>
      <c r="H28" s="52">
        <f t="shared" si="3"/>
        <v>447488.95351832843</v>
      </c>
    </row>
    <row r="29" spans="1:8" x14ac:dyDescent="0.2">
      <c r="A29" s="33"/>
      <c r="B29" s="41" t="s">
        <v>58</v>
      </c>
      <c r="C29" s="42">
        <v>9777</v>
      </c>
      <c r="D29" s="62">
        <f>GCC_1!D29</f>
        <v>176402</v>
      </c>
      <c r="E29" s="43">
        <f t="shared" si="0"/>
        <v>5.5424541671863128E-2</v>
      </c>
      <c r="F29" s="44">
        <f t="shared" si="1"/>
        <v>96.4</v>
      </c>
      <c r="G29" s="45">
        <f t="shared" si="2"/>
        <v>0</v>
      </c>
      <c r="H29" s="46">
        <f t="shared" si="3"/>
        <v>0</v>
      </c>
    </row>
    <row r="30" spans="1:8" x14ac:dyDescent="0.2">
      <c r="A30" s="33"/>
      <c r="B30" s="47" t="s">
        <v>59</v>
      </c>
      <c r="C30" s="48">
        <v>6195</v>
      </c>
      <c r="D30" s="63">
        <f>GCC_1!D30</f>
        <v>469433</v>
      </c>
      <c r="E30" s="49">
        <f t="shared" si="0"/>
        <v>1.3196771424250107E-2</v>
      </c>
      <c r="F30" s="50">
        <f t="shared" si="1"/>
        <v>23</v>
      </c>
      <c r="G30" s="51">
        <f t="shared" si="2"/>
        <v>0</v>
      </c>
      <c r="H30" s="52">
        <f t="shared" si="3"/>
        <v>0</v>
      </c>
    </row>
    <row r="31" spans="1:8" x14ac:dyDescent="0.2">
      <c r="A31" s="33"/>
      <c r="B31" s="41" t="s">
        <v>60</v>
      </c>
      <c r="C31" s="42">
        <v>7337</v>
      </c>
      <c r="D31" s="62">
        <f>GCC_1!D31</f>
        <v>71738</v>
      </c>
      <c r="E31" s="43">
        <f t="shared" si="0"/>
        <v>0.1022749449385263</v>
      </c>
      <c r="F31" s="44">
        <f t="shared" si="1"/>
        <v>178</v>
      </c>
      <c r="G31" s="45">
        <f t="shared" si="2"/>
        <v>572286</v>
      </c>
      <c r="H31" s="46">
        <f t="shared" si="3"/>
        <v>1536187.4392834692</v>
      </c>
    </row>
    <row r="32" spans="1:8" ht="13.5" customHeight="1" x14ac:dyDescent="0.2">
      <c r="B32" s="53" t="s">
        <v>61</v>
      </c>
      <c r="C32" s="54">
        <v>467765</v>
      </c>
      <c r="D32" s="64">
        <f>SUM(D6:D31)</f>
        <v>8139631</v>
      </c>
      <c r="E32" s="55">
        <f t="shared" si="0"/>
        <v>5.7467592818396807E-2</v>
      </c>
      <c r="F32" s="56">
        <f t="shared" si="1"/>
        <v>100</v>
      </c>
      <c r="G32" s="57">
        <f>SUM(G6:G31)</f>
        <v>22286425.800000001</v>
      </c>
      <c r="H32" s="58">
        <f>SUM(H6:H31)</f>
        <v>59823457.817390323</v>
      </c>
    </row>
    <row r="33" spans="2:2" x14ac:dyDescent="0.2">
      <c r="B33" s="59"/>
    </row>
  </sheetData>
  <conditionalFormatting sqref="C5:C31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2.5" customHeight="1" x14ac:dyDescent="0.35">
      <c r="B1" s="15" t="s">
        <v>73</v>
      </c>
      <c r="C1" s="15"/>
      <c r="D1" s="15"/>
      <c r="H1" s="16" t="str">
        <f>Info!$C$28</f>
        <v>FA_2016_20150609</v>
      </c>
    </row>
    <row r="2" spans="1:8" ht="22.5" customHeight="1" x14ac:dyDescent="0.2">
      <c r="B2" s="18" t="str">
        <f>"Reference year "&amp;Info!C30</f>
        <v>Reference year 2016</v>
      </c>
      <c r="C2" s="18"/>
      <c r="D2" s="18"/>
      <c r="E2" s="14"/>
      <c r="F2" s="14"/>
      <c r="G2" s="60" t="s">
        <v>74</v>
      </c>
      <c r="H2" s="20">
        <f>GCC_Total!G2/6</f>
        <v>59823457.81739033</v>
      </c>
    </row>
    <row r="3" spans="1:8" ht="22.5" customHeight="1" x14ac:dyDescent="0.2">
      <c r="H3" s="22" t="s">
        <v>71</v>
      </c>
    </row>
    <row r="4" spans="1:8" ht="38.25" customHeight="1" x14ac:dyDescent="0.2">
      <c r="B4" s="23"/>
      <c r="C4" s="24" t="s">
        <v>29</v>
      </c>
      <c r="D4" s="24" t="s">
        <v>75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 x14ac:dyDescent="0.2">
      <c r="A5" s="13"/>
      <c r="B5" s="28" t="s">
        <v>34</v>
      </c>
      <c r="C5" s="29">
        <v>2013</v>
      </c>
      <c r="D5" s="29">
        <v>2013</v>
      </c>
      <c r="E5" s="30"/>
      <c r="F5" s="30"/>
      <c r="G5" s="31"/>
      <c r="H5" s="32"/>
    </row>
    <row r="6" spans="1:8" x14ac:dyDescent="0.2">
      <c r="A6" s="33"/>
      <c r="B6" s="34" t="s">
        <v>35</v>
      </c>
      <c r="C6" s="35">
        <v>1425538</v>
      </c>
      <c r="D6" s="35">
        <v>172896</v>
      </c>
      <c r="E6" s="36">
        <f t="shared" ref="E6:E32" si="0">D6/C6</f>
        <v>0.12128473600844032</v>
      </c>
      <c r="F6" s="37">
        <f t="shared" ref="F6:F32" si="1">ROUND(E6/E$32*100,1)</f>
        <v>23.9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 x14ac:dyDescent="0.2">
      <c r="A7" s="33"/>
      <c r="B7" s="41" t="s">
        <v>36</v>
      </c>
      <c r="C7" s="42">
        <v>1001281</v>
      </c>
      <c r="D7" s="42">
        <v>595947</v>
      </c>
      <c r="E7" s="43">
        <f t="shared" si="0"/>
        <v>0.59518456856766477</v>
      </c>
      <c r="F7" s="44">
        <f t="shared" si="1"/>
        <v>117.3</v>
      </c>
      <c r="G7" s="45">
        <f t="shared" si="2"/>
        <v>17322161.299999997</v>
      </c>
      <c r="H7" s="46">
        <f t="shared" si="3"/>
        <v>3693830.5361828557</v>
      </c>
    </row>
    <row r="8" spans="1:8" x14ac:dyDescent="0.2">
      <c r="A8" s="33"/>
      <c r="B8" s="47" t="s">
        <v>37</v>
      </c>
      <c r="C8" s="48">
        <v>390349</v>
      </c>
      <c r="D8" s="48">
        <v>149352</v>
      </c>
      <c r="E8" s="49">
        <f t="shared" si="0"/>
        <v>0.38261145795173035</v>
      </c>
      <c r="F8" s="50">
        <f t="shared" si="1"/>
        <v>75.400000000000006</v>
      </c>
      <c r="G8" s="51">
        <f t="shared" si="2"/>
        <v>0</v>
      </c>
      <c r="H8" s="52">
        <f t="shared" si="3"/>
        <v>0</v>
      </c>
    </row>
    <row r="9" spans="1:8" x14ac:dyDescent="0.2">
      <c r="A9" s="33"/>
      <c r="B9" s="41" t="s">
        <v>38</v>
      </c>
      <c r="C9" s="42">
        <v>35865</v>
      </c>
      <c r="D9" s="42">
        <v>107656</v>
      </c>
      <c r="E9" s="43">
        <f t="shared" si="0"/>
        <v>3.0017008225289281</v>
      </c>
      <c r="F9" s="44">
        <f t="shared" si="1"/>
        <v>591.70000000000005</v>
      </c>
      <c r="G9" s="45">
        <f t="shared" si="2"/>
        <v>17634820.5</v>
      </c>
      <c r="H9" s="46">
        <f t="shared" si="3"/>
        <v>3760502.938106426</v>
      </c>
    </row>
    <row r="10" spans="1:8" x14ac:dyDescent="0.2">
      <c r="A10" s="33"/>
      <c r="B10" s="47" t="s">
        <v>39</v>
      </c>
      <c r="C10" s="48">
        <v>151396</v>
      </c>
      <c r="D10" s="48">
        <v>90783</v>
      </c>
      <c r="E10" s="49">
        <f t="shared" si="0"/>
        <v>0.59963935638986499</v>
      </c>
      <c r="F10" s="50">
        <f t="shared" si="1"/>
        <v>118.2</v>
      </c>
      <c r="G10" s="51">
        <f t="shared" si="2"/>
        <v>2755407.2000000007</v>
      </c>
      <c r="H10" s="52">
        <f t="shared" si="3"/>
        <v>587571.43977051554</v>
      </c>
    </row>
    <row r="11" spans="1:8" x14ac:dyDescent="0.2">
      <c r="A11" s="33"/>
      <c r="B11" s="41" t="s">
        <v>40</v>
      </c>
      <c r="C11" s="42">
        <v>36507</v>
      </c>
      <c r="D11" s="42">
        <v>49058</v>
      </c>
      <c r="E11" s="43">
        <f t="shared" si="0"/>
        <v>1.3437970800120524</v>
      </c>
      <c r="F11" s="44">
        <f t="shared" si="1"/>
        <v>264.89999999999998</v>
      </c>
      <c r="G11" s="45">
        <f t="shared" si="2"/>
        <v>6020004.2999999989</v>
      </c>
      <c r="H11" s="46">
        <f t="shared" si="3"/>
        <v>1283724.0876686731</v>
      </c>
    </row>
    <row r="12" spans="1:8" x14ac:dyDescent="0.2">
      <c r="A12" s="33"/>
      <c r="B12" s="47" t="s">
        <v>41</v>
      </c>
      <c r="C12" s="48">
        <v>41888</v>
      </c>
      <c r="D12" s="48">
        <v>27584</v>
      </c>
      <c r="E12" s="49">
        <f t="shared" si="0"/>
        <v>0.65851795263559965</v>
      </c>
      <c r="F12" s="50">
        <f t="shared" si="1"/>
        <v>129.80000000000001</v>
      </c>
      <c r="G12" s="51">
        <f t="shared" si="2"/>
        <v>1248262.4000000004</v>
      </c>
      <c r="H12" s="52">
        <f t="shared" si="3"/>
        <v>266183.2833925233</v>
      </c>
    </row>
    <row r="13" spans="1:8" x14ac:dyDescent="0.2">
      <c r="A13" s="33"/>
      <c r="B13" s="41" t="s">
        <v>42</v>
      </c>
      <c r="C13" s="42">
        <v>39593</v>
      </c>
      <c r="D13" s="42">
        <v>68537</v>
      </c>
      <c r="E13" s="43">
        <f t="shared" si="0"/>
        <v>1.7310383148536357</v>
      </c>
      <c r="F13" s="44">
        <f t="shared" si="1"/>
        <v>341.2</v>
      </c>
      <c r="G13" s="45">
        <f t="shared" si="2"/>
        <v>9549831.5999999996</v>
      </c>
      <c r="H13" s="46">
        <f t="shared" si="3"/>
        <v>2036435.232795343</v>
      </c>
    </row>
    <row r="14" spans="1:8" x14ac:dyDescent="0.2">
      <c r="A14" s="33"/>
      <c r="B14" s="47" t="s">
        <v>43</v>
      </c>
      <c r="C14" s="48">
        <v>118118</v>
      </c>
      <c r="D14" s="48">
        <v>23873</v>
      </c>
      <c r="E14" s="49">
        <f t="shared" si="0"/>
        <v>0.20211144787415974</v>
      </c>
      <c r="F14" s="50">
        <f t="shared" si="1"/>
        <v>39.799999999999997</v>
      </c>
      <c r="G14" s="51">
        <f t="shared" si="2"/>
        <v>0</v>
      </c>
      <c r="H14" s="52">
        <f t="shared" si="3"/>
        <v>0</v>
      </c>
    </row>
    <row r="15" spans="1:8" x14ac:dyDescent="0.2">
      <c r="A15" s="33"/>
      <c r="B15" s="41" t="s">
        <v>44</v>
      </c>
      <c r="C15" s="42">
        <v>297622</v>
      </c>
      <c r="D15" s="42">
        <v>167137</v>
      </c>
      <c r="E15" s="43">
        <f t="shared" si="0"/>
        <v>0.56157474917848815</v>
      </c>
      <c r="F15" s="44">
        <f t="shared" si="1"/>
        <v>110.7</v>
      </c>
      <c r="G15" s="45">
        <f t="shared" si="2"/>
        <v>3184555.4000000008</v>
      </c>
      <c r="H15" s="46">
        <f t="shared" si="3"/>
        <v>679084.31153368915</v>
      </c>
    </row>
    <row r="16" spans="1:8" x14ac:dyDescent="0.2">
      <c r="A16" s="33"/>
      <c r="B16" s="47" t="s">
        <v>45</v>
      </c>
      <c r="C16" s="48">
        <v>261437</v>
      </c>
      <c r="D16" s="48">
        <v>79043</v>
      </c>
      <c r="E16" s="49">
        <f t="shared" si="0"/>
        <v>0.30234052563332658</v>
      </c>
      <c r="F16" s="50">
        <f t="shared" si="1"/>
        <v>59.6</v>
      </c>
      <c r="G16" s="51">
        <f t="shared" si="2"/>
        <v>0</v>
      </c>
      <c r="H16" s="52">
        <f t="shared" si="3"/>
        <v>0</v>
      </c>
    </row>
    <row r="17" spans="1:8" x14ac:dyDescent="0.2">
      <c r="A17" s="33"/>
      <c r="B17" s="41" t="s">
        <v>46</v>
      </c>
      <c r="C17" s="42">
        <v>189335</v>
      </c>
      <c r="D17" s="42">
        <v>3695</v>
      </c>
      <c r="E17" s="43">
        <f t="shared" si="0"/>
        <v>1.9515673277523966E-2</v>
      </c>
      <c r="F17" s="44">
        <f t="shared" si="1"/>
        <v>3.8</v>
      </c>
      <c r="G17" s="45">
        <f t="shared" si="2"/>
        <v>0</v>
      </c>
      <c r="H17" s="46">
        <f t="shared" si="3"/>
        <v>0</v>
      </c>
    </row>
    <row r="18" spans="1:8" x14ac:dyDescent="0.2">
      <c r="A18" s="33"/>
      <c r="B18" s="47" t="s">
        <v>47</v>
      </c>
      <c r="C18" s="48">
        <v>278656</v>
      </c>
      <c r="D18" s="48">
        <v>51767</v>
      </c>
      <c r="E18" s="49">
        <f t="shared" si="0"/>
        <v>0.18577385737253099</v>
      </c>
      <c r="F18" s="50">
        <f t="shared" si="1"/>
        <v>36.6</v>
      </c>
      <c r="G18" s="51">
        <f t="shared" si="2"/>
        <v>0</v>
      </c>
      <c r="H18" s="52">
        <f t="shared" si="3"/>
        <v>0</v>
      </c>
    </row>
    <row r="19" spans="1:8" x14ac:dyDescent="0.2">
      <c r="A19" s="33"/>
      <c r="B19" s="41" t="s">
        <v>48</v>
      </c>
      <c r="C19" s="42">
        <v>78783</v>
      </c>
      <c r="D19" s="42">
        <v>29841</v>
      </c>
      <c r="E19" s="43">
        <f t="shared" si="0"/>
        <v>0.3787746087353871</v>
      </c>
      <c r="F19" s="44">
        <f t="shared" si="1"/>
        <v>74.7</v>
      </c>
      <c r="G19" s="45">
        <f t="shared" si="2"/>
        <v>0</v>
      </c>
      <c r="H19" s="46">
        <f t="shared" si="3"/>
        <v>0</v>
      </c>
    </row>
    <row r="20" spans="1:8" x14ac:dyDescent="0.2">
      <c r="A20" s="33"/>
      <c r="B20" s="47" t="s">
        <v>49</v>
      </c>
      <c r="C20" s="48">
        <v>53691</v>
      </c>
      <c r="D20" s="48">
        <v>24284</v>
      </c>
      <c r="E20" s="49">
        <f t="shared" si="0"/>
        <v>0.45229181799556722</v>
      </c>
      <c r="F20" s="50">
        <f t="shared" si="1"/>
        <v>89.2</v>
      </c>
      <c r="G20" s="51">
        <f t="shared" si="2"/>
        <v>0</v>
      </c>
      <c r="H20" s="52">
        <f t="shared" si="3"/>
        <v>0</v>
      </c>
    </row>
    <row r="21" spans="1:8" x14ac:dyDescent="0.2">
      <c r="A21" s="33"/>
      <c r="B21" s="41" t="s">
        <v>50</v>
      </c>
      <c r="C21" s="42">
        <v>15778</v>
      </c>
      <c r="D21" s="42">
        <v>17248</v>
      </c>
      <c r="E21" s="43">
        <f t="shared" si="0"/>
        <v>1.0931677018633541</v>
      </c>
      <c r="F21" s="44">
        <f t="shared" si="1"/>
        <v>215.5</v>
      </c>
      <c r="G21" s="45">
        <f t="shared" si="2"/>
        <v>1822359</v>
      </c>
      <c r="H21" s="46">
        <f t="shared" si="3"/>
        <v>388605.39429843856</v>
      </c>
    </row>
    <row r="22" spans="1:8" x14ac:dyDescent="0.2">
      <c r="A22" s="33"/>
      <c r="B22" s="47" t="s">
        <v>51</v>
      </c>
      <c r="C22" s="48">
        <v>491699</v>
      </c>
      <c r="D22" s="48">
        <v>203076</v>
      </c>
      <c r="E22" s="49">
        <f t="shared" si="0"/>
        <v>0.41300877162654387</v>
      </c>
      <c r="F22" s="50">
        <f t="shared" si="1"/>
        <v>81.400000000000006</v>
      </c>
      <c r="G22" s="51">
        <f t="shared" si="2"/>
        <v>0</v>
      </c>
      <c r="H22" s="52">
        <f t="shared" si="3"/>
        <v>0</v>
      </c>
    </row>
    <row r="23" spans="1:8" x14ac:dyDescent="0.2">
      <c r="A23" s="33"/>
      <c r="B23" s="41" t="s">
        <v>52</v>
      </c>
      <c r="C23" s="42">
        <v>194959</v>
      </c>
      <c r="D23" s="42">
        <v>710540</v>
      </c>
      <c r="E23" s="43">
        <f t="shared" si="0"/>
        <v>3.6445611641422042</v>
      </c>
      <c r="F23" s="44">
        <f t="shared" si="1"/>
        <v>718.5</v>
      </c>
      <c r="G23" s="45">
        <f t="shared" si="2"/>
        <v>120582141.5</v>
      </c>
      <c r="H23" s="46">
        <f t="shared" si="3"/>
        <v>25713303.823756799</v>
      </c>
    </row>
    <row r="24" spans="1:8" x14ac:dyDescent="0.2">
      <c r="A24" s="33"/>
      <c r="B24" s="47" t="s">
        <v>53</v>
      </c>
      <c r="C24" s="48">
        <v>636362</v>
      </c>
      <c r="D24" s="48">
        <v>140379</v>
      </c>
      <c r="E24" s="49">
        <f t="shared" si="0"/>
        <v>0.22059613867578517</v>
      </c>
      <c r="F24" s="50">
        <f t="shared" si="1"/>
        <v>43.5</v>
      </c>
      <c r="G24" s="51">
        <f t="shared" si="2"/>
        <v>0</v>
      </c>
      <c r="H24" s="52">
        <f t="shared" si="3"/>
        <v>0</v>
      </c>
    </row>
    <row r="25" spans="1:8" x14ac:dyDescent="0.2">
      <c r="A25" s="33"/>
      <c r="B25" s="41" t="s">
        <v>54</v>
      </c>
      <c r="C25" s="42">
        <v>260278</v>
      </c>
      <c r="D25" s="42">
        <v>99180</v>
      </c>
      <c r="E25" s="43">
        <f t="shared" si="0"/>
        <v>0.3810541036891324</v>
      </c>
      <c r="F25" s="44">
        <f t="shared" si="1"/>
        <v>75.099999999999994</v>
      </c>
      <c r="G25" s="45">
        <f t="shared" si="2"/>
        <v>0</v>
      </c>
      <c r="H25" s="46">
        <f t="shared" si="3"/>
        <v>0</v>
      </c>
    </row>
    <row r="26" spans="1:8" x14ac:dyDescent="0.2">
      <c r="A26" s="33"/>
      <c r="B26" s="47" t="s">
        <v>55</v>
      </c>
      <c r="C26" s="48">
        <v>346539</v>
      </c>
      <c r="D26" s="48">
        <v>281214</v>
      </c>
      <c r="E26" s="49">
        <f t="shared" si="0"/>
        <v>0.81149307870109855</v>
      </c>
      <c r="F26" s="50">
        <f t="shared" si="1"/>
        <v>160</v>
      </c>
      <c r="G26" s="51">
        <f t="shared" si="2"/>
        <v>20792340</v>
      </c>
      <c r="H26" s="52">
        <f t="shared" si="3"/>
        <v>4433822.031820952</v>
      </c>
    </row>
    <row r="27" spans="1:8" x14ac:dyDescent="0.2">
      <c r="A27" s="33"/>
      <c r="B27" s="41" t="s">
        <v>56</v>
      </c>
      <c r="C27" s="42">
        <v>749373</v>
      </c>
      <c r="D27" s="42">
        <v>321200</v>
      </c>
      <c r="E27" s="43">
        <f t="shared" si="0"/>
        <v>0.42862499716429603</v>
      </c>
      <c r="F27" s="44">
        <f t="shared" si="1"/>
        <v>84.5</v>
      </c>
      <c r="G27" s="45">
        <f t="shared" si="2"/>
        <v>0</v>
      </c>
      <c r="H27" s="46">
        <f t="shared" si="3"/>
        <v>0</v>
      </c>
    </row>
    <row r="28" spans="1:8" x14ac:dyDescent="0.2">
      <c r="A28" s="33"/>
      <c r="B28" s="47" t="s">
        <v>57</v>
      </c>
      <c r="C28" s="48">
        <v>327011</v>
      </c>
      <c r="D28" s="48">
        <v>522458</v>
      </c>
      <c r="E28" s="49">
        <f t="shared" si="0"/>
        <v>1.5976771423591256</v>
      </c>
      <c r="F28" s="50">
        <f t="shared" si="1"/>
        <v>314.89999999999998</v>
      </c>
      <c r="G28" s="51">
        <f t="shared" si="2"/>
        <v>70274663.899999991</v>
      </c>
      <c r="H28" s="52">
        <f t="shared" si="3"/>
        <v>14985583.781269081</v>
      </c>
    </row>
    <row r="29" spans="1:8" x14ac:dyDescent="0.2">
      <c r="A29" s="33"/>
      <c r="B29" s="41" t="s">
        <v>58</v>
      </c>
      <c r="C29" s="42">
        <v>176402</v>
      </c>
      <c r="D29" s="42">
        <v>80227</v>
      </c>
      <c r="E29" s="43">
        <f t="shared" si="0"/>
        <v>0.45479643087946847</v>
      </c>
      <c r="F29" s="44">
        <f t="shared" si="1"/>
        <v>89.7</v>
      </c>
      <c r="G29" s="45">
        <f t="shared" si="2"/>
        <v>0</v>
      </c>
      <c r="H29" s="46">
        <f t="shared" si="3"/>
        <v>0</v>
      </c>
    </row>
    <row r="30" spans="1:8" x14ac:dyDescent="0.2">
      <c r="A30" s="33"/>
      <c r="B30" s="47" t="s">
        <v>59</v>
      </c>
      <c r="C30" s="48">
        <v>469433</v>
      </c>
      <c r="D30" s="48">
        <v>28249</v>
      </c>
      <c r="E30" s="49">
        <f t="shared" si="0"/>
        <v>6.0176851648691083E-2</v>
      </c>
      <c r="F30" s="50">
        <f t="shared" si="1"/>
        <v>11.9</v>
      </c>
      <c r="G30" s="51">
        <f t="shared" si="2"/>
        <v>0</v>
      </c>
      <c r="H30" s="52">
        <f t="shared" si="3"/>
        <v>0</v>
      </c>
    </row>
    <row r="31" spans="1:8" x14ac:dyDescent="0.2">
      <c r="A31" s="33"/>
      <c r="B31" s="41" t="s">
        <v>60</v>
      </c>
      <c r="C31" s="42">
        <v>71738</v>
      </c>
      <c r="D31" s="42">
        <v>83851</v>
      </c>
      <c r="E31" s="43">
        <f t="shared" si="0"/>
        <v>1.1688505394630462</v>
      </c>
      <c r="F31" s="44">
        <f t="shared" si="1"/>
        <v>230.4</v>
      </c>
      <c r="G31" s="45">
        <f t="shared" si="2"/>
        <v>9354635.2000000011</v>
      </c>
      <c r="H31" s="46">
        <f t="shared" si="3"/>
        <v>1994810.9567950405</v>
      </c>
    </row>
    <row r="32" spans="1:8" ht="13.5" customHeight="1" x14ac:dyDescent="0.2">
      <c r="B32" s="53" t="s">
        <v>61</v>
      </c>
      <c r="C32" s="54">
        <v>8139631</v>
      </c>
      <c r="D32" s="54">
        <v>4129075</v>
      </c>
      <c r="E32" s="55">
        <f t="shared" si="0"/>
        <v>0.50728036688641043</v>
      </c>
      <c r="F32" s="56">
        <f t="shared" si="1"/>
        <v>100</v>
      </c>
      <c r="G32" s="57">
        <f>SUM(G6:G31)</f>
        <v>280541182.29999995</v>
      </c>
      <c r="H32" s="58">
        <f>SUM(H6:H31)</f>
        <v>59823457.817390338</v>
      </c>
    </row>
    <row r="33" spans="2:2" x14ac:dyDescent="0.2">
      <c r="B33" s="59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5703125" style="14" customWidth="1"/>
    <col min="3" max="6" width="16" style="1" customWidth="1"/>
    <col min="7" max="7" width="18.140625" style="1" customWidth="1"/>
  </cols>
  <sheetData>
    <row r="1" spans="1:11" ht="23.25" customHeight="1" x14ac:dyDescent="0.35">
      <c r="B1" s="65" t="str">
        <f>"GCC summary "&amp;Info!C30</f>
        <v>GCC summary 2016</v>
      </c>
      <c r="C1" s="65"/>
      <c r="D1" s="65"/>
      <c r="G1" s="16" t="str">
        <f>Info!$C$28</f>
        <v>FA_2016_20150609</v>
      </c>
      <c r="J1" s="66"/>
      <c r="K1" s="66"/>
    </row>
    <row r="2" spans="1:11" ht="15.75" customHeight="1" x14ac:dyDescent="0.25">
      <c r="D2" s="67"/>
      <c r="E2" s="66"/>
      <c r="F2" s="68" t="s">
        <v>76</v>
      </c>
      <c r="G2" s="20">
        <v>358940746.904342</v>
      </c>
    </row>
    <row r="3" spans="1:11" ht="9.75" customHeight="1" x14ac:dyDescent="0.25">
      <c r="C3" s="69"/>
      <c r="D3" s="69"/>
      <c r="E3" s="69"/>
      <c r="F3" s="69"/>
      <c r="G3" s="69"/>
    </row>
    <row r="4" spans="1:11" x14ac:dyDescent="0.2">
      <c r="A4" s="70"/>
      <c r="B4" s="71" t="s">
        <v>77</v>
      </c>
      <c r="C4" s="71"/>
      <c r="H4" s="1"/>
    </row>
    <row r="5" spans="1:11" s="72" customFormat="1" ht="15" customHeight="1" x14ac:dyDescent="0.2">
      <c r="A5" s="13"/>
      <c r="B5" s="23" t="s">
        <v>78</v>
      </c>
      <c r="C5" s="73" t="s">
        <v>79</v>
      </c>
      <c r="D5" s="73" t="s">
        <v>80</v>
      </c>
      <c r="E5" s="73" t="s">
        <v>81</v>
      </c>
      <c r="F5" s="73" t="s">
        <v>82</v>
      </c>
      <c r="G5" s="74" t="str">
        <f>"GCC total"</f>
        <v>GCC total</v>
      </c>
    </row>
    <row r="6" spans="1:11" s="72" customFormat="1" x14ac:dyDescent="0.2">
      <c r="A6" s="33"/>
      <c r="B6" s="34" t="s">
        <v>35</v>
      </c>
      <c r="C6" s="38">
        <f>GCC_1!$H6</f>
        <v>0</v>
      </c>
      <c r="D6" s="38">
        <f>GCC_2!$G6</f>
        <v>0</v>
      </c>
      <c r="E6" s="38">
        <f>GCC_3!$H6</f>
        <v>0</v>
      </c>
      <c r="F6" s="38">
        <f>GCC_4!$H6</f>
        <v>0</v>
      </c>
      <c r="G6" s="75">
        <f t="shared" ref="G6:G31" si="0">SUM(C6:F6)</f>
        <v>0</v>
      </c>
      <c r="J6" s="76"/>
    </row>
    <row r="7" spans="1:11" s="72" customFormat="1" x14ac:dyDescent="0.2">
      <c r="A7" s="33"/>
      <c r="B7" s="41" t="s">
        <v>36</v>
      </c>
      <c r="C7" s="45">
        <f>GCC_1!$H7</f>
        <v>1935383.1664270314</v>
      </c>
      <c r="D7" s="45">
        <f>GCC_2!$G7</f>
        <v>1264228.6952560178</v>
      </c>
      <c r="E7" s="45">
        <f>GCC_3!$H7</f>
        <v>20624844.410284374</v>
      </c>
      <c r="F7" s="45">
        <f>GCC_4!$H7</f>
        <v>3693830.5361828557</v>
      </c>
      <c r="G7" s="77">
        <f t="shared" si="0"/>
        <v>27518286.808150277</v>
      </c>
      <c r="J7" s="76"/>
    </row>
    <row r="8" spans="1:11" s="72" customFormat="1" x14ac:dyDescent="0.2">
      <c r="A8" s="33"/>
      <c r="B8" s="47" t="s">
        <v>37</v>
      </c>
      <c r="C8" s="51">
        <f>GCC_1!$H8</f>
        <v>0</v>
      </c>
      <c r="D8" s="51">
        <f>GCC_2!$G8</f>
        <v>0</v>
      </c>
      <c r="E8" s="51">
        <f>GCC_3!$H8</f>
        <v>6444590.6557171205</v>
      </c>
      <c r="F8" s="51">
        <f>GCC_4!$H8</f>
        <v>0</v>
      </c>
      <c r="G8" s="78">
        <f t="shared" si="0"/>
        <v>6444590.6557171205</v>
      </c>
      <c r="J8" s="76"/>
    </row>
    <row r="9" spans="1:11" s="72" customFormat="1" x14ac:dyDescent="0.2">
      <c r="A9" s="33"/>
      <c r="B9" s="41" t="s">
        <v>38</v>
      </c>
      <c r="C9" s="45">
        <f>GCC_1!$H9</f>
        <v>548624.66122103494</v>
      </c>
      <c r="D9" s="45">
        <f>GCC_2!$G9</f>
        <v>5644790.7107487898</v>
      </c>
      <c r="E9" s="45">
        <f>GCC_3!$H9</f>
        <v>1569661.7368249788</v>
      </c>
      <c r="F9" s="45">
        <f>GCC_4!$H9</f>
        <v>3760502.938106426</v>
      </c>
      <c r="G9" s="77">
        <f t="shared" si="0"/>
        <v>11523580.04690123</v>
      </c>
      <c r="J9" s="76"/>
    </row>
    <row r="10" spans="1:11" s="72" customFormat="1" x14ac:dyDescent="0.2">
      <c r="A10" s="33"/>
      <c r="B10" s="47" t="s">
        <v>39</v>
      </c>
      <c r="C10" s="51">
        <f>GCC_1!$H10</f>
        <v>2272810.9889923166</v>
      </c>
      <c r="D10" s="51">
        <f>GCC_2!$G10</f>
        <v>2076027.8698812069</v>
      </c>
      <c r="E10" s="51">
        <f>GCC_3!$H10</f>
        <v>1922504.4118056817</v>
      </c>
      <c r="F10" s="51">
        <f>GCC_4!$H10</f>
        <v>587571.43977051554</v>
      </c>
      <c r="G10" s="78">
        <f t="shared" si="0"/>
        <v>6858914.7104497217</v>
      </c>
      <c r="J10" s="76"/>
    </row>
    <row r="11" spans="1:11" s="72" customFormat="1" x14ac:dyDescent="0.2">
      <c r="A11" s="33"/>
      <c r="B11" s="41" t="s">
        <v>40</v>
      </c>
      <c r="C11" s="45">
        <f>GCC_1!$H11</f>
        <v>448144.35036159365</v>
      </c>
      <c r="D11" s="45">
        <f>GCC_2!$G11</f>
        <v>2829732.8186770868</v>
      </c>
      <c r="E11" s="45">
        <f>GCC_3!$H11</f>
        <v>1854109.5157607547</v>
      </c>
      <c r="F11" s="45">
        <f>GCC_4!$H11</f>
        <v>1283724.0876686731</v>
      </c>
      <c r="G11" s="77">
        <f t="shared" si="0"/>
        <v>6415710.7724681078</v>
      </c>
      <c r="J11" s="76"/>
    </row>
    <row r="12" spans="1:11" s="72" customFormat="1" x14ac:dyDescent="0.2">
      <c r="A12" s="33"/>
      <c r="B12" s="47" t="s">
        <v>41</v>
      </c>
      <c r="C12" s="51">
        <f>GCC_1!$H12</f>
        <v>0</v>
      </c>
      <c r="D12" s="51">
        <f>GCC_2!$G12</f>
        <v>522355.96724149917</v>
      </c>
      <c r="E12" s="51">
        <f>GCC_3!$H12</f>
        <v>480808.63536680577</v>
      </c>
      <c r="F12" s="51">
        <f>GCC_4!$H12</f>
        <v>266183.2833925233</v>
      </c>
      <c r="G12" s="78">
        <f t="shared" si="0"/>
        <v>1269347.8860008284</v>
      </c>
      <c r="J12" s="76"/>
    </row>
    <row r="13" spans="1:11" s="72" customFormat="1" x14ac:dyDescent="0.2">
      <c r="A13" s="33"/>
      <c r="B13" s="41" t="s">
        <v>42</v>
      </c>
      <c r="C13" s="45">
        <f>GCC_1!$H13</f>
        <v>0</v>
      </c>
      <c r="D13" s="45">
        <f>GCC_2!$G13</f>
        <v>3285397.647423299</v>
      </c>
      <c r="E13" s="45">
        <f>GCC_3!$H13</f>
        <v>26072.339667607434</v>
      </c>
      <c r="F13" s="45">
        <f>GCC_4!$H13</f>
        <v>2036435.232795343</v>
      </c>
      <c r="G13" s="77">
        <f t="shared" si="0"/>
        <v>5347905.2198862499</v>
      </c>
      <c r="J13" s="76"/>
    </row>
    <row r="14" spans="1:11" s="72" customFormat="1" x14ac:dyDescent="0.2">
      <c r="A14" s="33"/>
      <c r="B14" s="47" t="s">
        <v>43</v>
      </c>
      <c r="C14" s="51">
        <f>GCC_1!$H14</f>
        <v>0</v>
      </c>
      <c r="D14" s="51">
        <f>GCC_2!$G14</f>
        <v>0</v>
      </c>
      <c r="E14" s="51">
        <f>GCC_3!$H14</f>
        <v>0</v>
      </c>
      <c r="F14" s="51">
        <f>GCC_4!$H14</f>
        <v>0</v>
      </c>
      <c r="G14" s="78">
        <f t="shared" si="0"/>
        <v>0</v>
      </c>
      <c r="J14" s="76"/>
    </row>
    <row r="15" spans="1:11" s="72" customFormat="1" x14ac:dyDescent="0.2">
      <c r="A15" s="33"/>
      <c r="B15" s="41" t="s">
        <v>44</v>
      </c>
      <c r="C15" s="45">
        <f>GCC_1!$H15</f>
        <v>1797167.3595097172</v>
      </c>
      <c r="D15" s="45">
        <f>GCC_2!$G15</f>
        <v>0</v>
      </c>
      <c r="E15" s="45">
        <f>GCC_3!$H15</f>
        <v>6973543.5577919511</v>
      </c>
      <c r="F15" s="45">
        <f>GCC_4!$H15</f>
        <v>679084.31153368915</v>
      </c>
      <c r="G15" s="77">
        <f t="shared" si="0"/>
        <v>9449795.2288353574</v>
      </c>
      <c r="J15" s="76"/>
    </row>
    <row r="16" spans="1:11" s="72" customFormat="1" x14ac:dyDescent="0.2">
      <c r="A16" s="33"/>
      <c r="B16" s="47" t="s">
        <v>45</v>
      </c>
      <c r="C16" s="51">
        <f>GCC_1!$H16</f>
        <v>0</v>
      </c>
      <c r="D16" s="51">
        <f>GCC_2!$G16</f>
        <v>0</v>
      </c>
      <c r="E16" s="51">
        <f>GCC_3!$H16</f>
        <v>0</v>
      </c>
      <c r="F16" s="51">
        <f>GCC_4!$H16</f>
        <v>0</v>
      </c>
      <c r="G16" s="78">
        <f t="shared" si="0"/>
        <v>0</v>
      </c>
      <c r="J16" s="76"/>
    </row>
    <row r="17" spans="1:10" s="72" customFormat="1" x14ac:dyDescent="0.2">
      <c r="A17" s="33"/>
      <c r="B17" s="41" t="s">
        <v>46</v>
      </c>
      <c r="C17" s="45">
        <f>GCC_1!$H17</f>
        <v>0</v>
      </c>
      <c r="D17" s="45">
        <f>GCC_2!$G17</f>
        <v>0</v>
      </c>
      <c r="E17" s="45">
        <f>GCC_3!$H17</f>
        <v>0</v>
      </c>
      <c r="F17" s="45">
        <f>GCC_4!$H17</f>
        <v>0</v>
      </c>
      <c r="G17" s="77">
        <f t="shared" si="0"/>
        <v>0</v>
      </c>
      <c r="J17" s="76"/>
    </row>
    <row r="18" spans="1:10" s="72" customFormat="1" x14ac:dyDescent="0.2">
      <c r="A18" s="33"/>
      <c r="B18" s="47" t="s">
        <v>47</v>
      </c>
      <c r="C18" s="51">
        <f>GCC_1!$H18</f>
        <v>0</v>
      </c>
      <c r="D18" s="51">
        <f>GCC_2!$G18</f>
        <v>0</v>
      </c>
      <c r="E18" s="51">
        <f>GCC_3!$H18</f>
        <v>0</v>
      </c>
      <c r="F18" s="51">
        <f>GCC_4!$H18</f>
        <v>0</v>
      </c>
      <c r="G18" s="78">
        <f t="shared" si="0"/>
        <v>0</v>
      </c>
      <c r="J18" s="76"/>
    </row>
    <row r="19" spans="1:10" s="72" customFormat="1" x14ac:dyDescent="0.2">
      <c r="A19" s="33"/>
      <c r="B19" s="41" t="s">
        <v>48</v>
      </c>
      <c r="C19" s="45">
        <f>GCC_1!$H19</f>
        <v>0</v>
      </c>
      <c r="D19" s="45">
        <f>GCC_2!$G19</f>
        <v>0</v>
      </c>
      <c r="E19" s="45">
        <f>GCC_3!$H19</f>
        <v>0</v>
      </c>
      <c r="F19" s="45">
        <f>GCC_4!$H19</f>
        <v>0</v>
      </c>
      <c r="G19" s="77">
        <f t="shared" si="0"/>
        <v>0</v>
      </c>
      <c r="J19" s="76"/>
    </row>
    <row r="20" spans="1:10" s="72" customFormat="1" x14ac:dyDescent="0.2">
      <c r="A20" s="33"/>
      <c r="B20" s="47" t="s">
        <v>49</v>
      </c>
      <c r="C20" s="51">
        <f>GCC_1!$H20</f>
        <v>16660071.13550313</v>
      </c>
      <c r="D20" s="51">
        <f>GCC_2!$G20</f>
        <v>198279.35286867004</v>
      </c>
      <c r="E20" s="51">
        <f>GCC_3!$H20</f>
        <v>2203283.2891922095</v>
      </c>
      <c r="F20" s="51">
        <f>GCC_4!$H20</f>
        <v>0</v>
      </c>
      <c r="G20" s="78">
        <f t="shared" si="0"/>
        <v>19061633.777564012</v>
      </c>
      <c r="J20" s="76"/>
    </row>
    <row r="21" spans="1:10" s="72" customFormat="1" x14ac:dyDescent="0.2">
      <c r="A21" s="33"/>
      <c r="B21" s="41" t="s">
        <v>50</v>
      </c>
      <c r="C21" s="45">
        <f>GCC_1!$H21</f>
        <v>4978910.3898384282</v>
      </c>
      <c r="D21" s="45">
        <f>GCC_2!$G21</f>
        <v>372390.04237182898</v>
      </c>
      <c r="E21" s="45">
        <f>GCC_3!$H21</f>
        <v>2567355.4657394341</v>
      </c>
      <c r="F21" s="45">
        <f>GCC_4!$H21</f>
        <v>388605.39429843856</v>
      </c>
      <c r="G21" s="77">
        <f t="shared" si="0"/>
        <v>8307261.2922481308</v>
      </c>
      <c r="J21" s="76"/>
    </row>
    <row r="22" spans="1:10" s="72" customFormat="1" x14ac:dyDescent="0.2">
      <c r="A22" s="33"/>
      <c r="B22" s="47" t="s">
        <v>51</v>
      </c>
      <c r="C22" s="51">
        <f>GCC_1!$H22</f>
        <v>0</v>
      </c>
      <c r="D22" s="51">
        <f>GCC_2!$G22</f>
        <v>0</v>
      </c>
      <c r="E22" s="51">
        <f>GCC_3!$H22</f>
        <v>1662701.1932471679</v>
      </c>
      <c r="F22" s="51">
        <f>GCC_4!$H22</f>
        <v>0</v>
      </c>
      <c r="G22" s="78">
        <f t="shared" si="0"/>
        <v>1662701.1932471679</v>
      </c>
      <c r="J22" s="76"/>
    </row>
    <row r="23" spans="1:10" s="72" customFormat="1" x14ac:dyDescent="0.2">
      <c r="A23" s="33"/>
      <c r="B23" s="41" t="s">
        <v>52</v>
      </c>
      <c r="C23" s="45">
        <f>GCC_1!$H23</f>
        <v>40320854.703050457</v>
      </c>
      <c r="D23" s="45">
        <f>GCC_2!$G23</f>
        <v>62429490.353903867</v>
      </c>
      <c r="E23" s="45">
        <f>GCC_3!$H23</f>
        <v>7796587.5873653842</v>
      </c>
      <c r="F23" s="45">
        <f>GCC_4!$H23</f>
        <v>25713303.823756799</v>
      </c>
      <c r="G23" s="77">
        <f t="shared" si="0"/>
        <v>136260236.46807653</v>
      </c>
      <c r="J23" s="76"/>
    </row>
    <row r="24" spans="1:10" s="72" customFormat="1" x14ac:dyDescent="0.2">
      <c r="A24" s="33"/>
      <c r="B24" s="47" t="s">
        <v>53</v>
      </c>
      <c r="C24" s="51">
        <f>GCC_1!$H24</f>
        <v>0</v>
      </c>
      <c r="D24" s="51">
        <f>GCC_2!$G24</f>
        <v>0</v>
      </c>
      <c r="E24" s="51">
        <f>GCC_3!$H24</f>
        <v>0</v>
      </c>
      <c r="F24" s="51">
        <f>GCC_4!$H24</f>
        <v>0</v>
      </c>
      <c r="G24" s="78">
        <f t="shared" si="0"/>
        <v>0</v>
      </c>
      <c r="J24" s="76"/>
    </row>
    <row r="25" spans="1:10" s="72" customFormat="1" x14ac:dyDescent="0.2">
      <c r="A25" s="33"/>
      <c r="B25" s="41" t="s">
        <v>54</v>
      </c>
      <c r="C25" s="45">
        <f>GCC_1!$H25</f>
        <v>0</v>
      </c>
      <c r="D25" s="45">
        <f>GCC_2!$G25</f>
        <v>0</v>
      </c>
      <c r="E25" s="45">
        <f>GCC_3!$H25</f>
        <v>3713718.6258250647</v>
      </c>
      <c r="F25" s="45">
        <f>GCC_4!$H25</f>
        <v>0</v>
      </c>
      <c r="G25" s="77">
        <f t="shared" si="0"/>
        <v>3713718.6258250647</v>
      </c>
      <c r="J25" s="76"/>
    </row>
    <row r="26" spans="1:10" s="72" customFormat="1" x14ac:dyDescent="0.2">
      <c r="A26" s="33"/>
      <c r="B26" s="47" t="s">
        <v>55</v>
      </c>
      <c r="C26" s="51">
        <f>GCC_1!$H26</f>
        <v>0</v>
      </c>
      <c r="D26" s="51">
        <f>GCC_2!$G26</f>
        <v>9770676.7863749247</v>
      </c>
      <c r="E26" s="51">
        <f>GCC_3!$H26</f>
        <v>0</v>
      </c>
      <c r="F26" s="51">
        <f>GCC_4!$H26</f>
        <v>4433822.031820952</v>
      </c>
      <c r="G26" s="78">
        <f t="shared" si="0"/>
        <v>14204498.818195876</v>
      </c>
      <c r="J26" s="76"/>
    </row>
    <row r="27" spans="1:10" s="72" customFormat="1" x14ac:dyDescent="0.2">
      <c r="A27" s="33"/>
      <c r="B27" s="41" t="s">
        <v>56</v>
      </c>
      <c r="C27" s="45">
        <f>GCC_1!$H27</f>
        <v>0</v>
      </c>
      <c r="D27" s="45">
        <f>GCC_2!$G27</f>
        <v>0</v>
      </c>
      <c r="E27" s="45">
        <f>GCC_3!$H27</f>
        <v>0</v>
      </c>
      <c r="F27" s="45">
        <f>GCC_4!$H27</f>
        <v>0</v>
      </c>
      <c r="G27" s="77">
        <f t="shared" si="0"/>
        <v>0</v>
      </c>
      <c r="J27" s="76"/>
    </row>
    <row r="28" spans="1:10" s="72" customFormat="1" x14ac:dyDescent="0.2">
      <c r="A28" s="33"/>
      <c r="B28" s="47" t="s">
        <v>57</v>
      </c>
      <c r="C28" s="51">
        <f>GCC_1!$H28</f>
        <v>28771733.760550838</v>
      </c>
      <c r="D28" s="51">
        <f>GCC_2!$G28</f>
        <v>29163791.497536853</v>
      </c>
      <c r="E28" s="51">
        <f>GCC_3!$H28</f>
        <v>447488.95351832843</v>
      </c>
      <c r="F28" s="51">
        <f>GCC_4!$H28</f>
        <v>14985583.781269081</v>
      </c>
      <c r="G28" s="78">
        <f t="shared" si="0"/>
        <v>73368597.992875099</v>
      </c>
      <c r="J28" s="76"/>
    </row>
    <row r="29" spans="1:10" s="72" customFormat="1" x14ac:dyDescent="0.2">
      <c r="A29" s="33"/>
      <c r="B29" s="41" t="s">
        <v>58</v>
      </c>
      <c r="C29" s="45">
        <f>GCC_1!$H29</f>
        <v>21048691.825787622</v>
      </c>
      <c r="D29" s="45">
        <f>GCC_2!$G29</f>
        <v>2089753.8924966408</v>
      </c>
      <c r="E29" s="45">
        <f>GCC_3!$H29</f>
        <v>0</v>
      </c>
      <c r="F29" s="45">
        <f>GCC_4!$H29</f>
        <v>0</v>
      </c>
      <c r="G29" s="77">
        <f t="shared" si="0"/>
        <v>23138445.718284264</v>
      </c>
      <c r="J29" s="76"/>
    </row>
    <row r="30" spans="1:10" s="72" customFormat="1" x14ac:dyDescent="0.2">
      <c r="A30" s="33"/>
      <c r="B30" s="47" t="s">
        <v>59</v>
      </c>
      <c r="C30" s="51">
        <f>GCC_1!$H30</f>
        <v>0</v>
      </c>
      <c r="D30" s="51">
        <f>GCC_2!$G30</f>
        <v>0</v>
      </c>
      <c r="E30" s="51">
        <f>GCC_3!$H30</f>
        <v>0</v>
      </c>
      <c r="F30" s="51">
        <f>GCC_4!$H30</f>
        <v>0</v>
      </c>
      <c r="G30" s="78">
        <f t="shared" si="0"/>
        <v>0</v>
      </c>
      <c r="J30" s="76"/>
    </row>
    <row r="31" spans="1:10" s="72" customFormat="1" x14ac:dyDescent="0.2">
      <c r="A31" s="33"/>
      <c r="B31" s="41" t="s">
        <v>60</v>
      </c>
      <c r="C31" s="45">
        <f>GCC_1!$H31</f>
        <v>864523.29353851115</v>
      </c>
      <c r="D31" s="45">
        <f>GCC_2!$G31</f>
        <v>0</v>
      </c>
      <c r="E31" s="45">
        <f>GCC_3!$H31</f>
        <v>1536187.4392834692</v>
      </c>
      <c r="F31" s="45">
        <f>GCC_4!$H31</f>
        <v>1994810.9567950405</v>
      </c>
      <c r="G31" s="77">
        <f t="shared" si="0"/>
        <v>4395521.689617021</v>
      </c>
      <c r="J31" s="76"/>
    </row>
    <row r="32" spans="1:10" s="72" customFormat="1" ht="15" customHeight="1" x14ac:dyDescent="0.2">
      <c r="A32" s="13"/>
      <c r="B32" s="53" t="s">
        <v>61</v>
      </c>
      <c r="C32" s="57">
        <f>SUM(C6:C31)</f>
        <v>119646915.63478068</v>
      </c>
      <c r="D32" s="57">
        <f>SUM(D6:D31)</f>
        <v>119646915.63478069</v>
      </c>
      <c r="E32" s="57">
        <f>SUM(E6:E31)</f>
        <v>59823457.817390323</v>
      </c>
      <c r="F32" s="57">
        <f>SUM(F6:F31)</f>
        <v>59823457.817390338</v>
      </c>
      <c r="G32" s="79">
        <f>SUM(G6:G31)</f>
        <v>358940746.90434206</v>
      </c>
      <c r="J32" s="80"/>
    </row>
    <row r="33" spans="2:8" x14ac:dyDescent="0.2">
      <c r="B33" s="59"/>
      <c r="H33" s="1"/>
    </row>
    <row r="34" spans="2:8" x14ac:dyDescent="0.2">
      <c r="H34" s="1"/>
    </row>
    <row r="35" spans="2:8" x14ac:dyDescent="0.2">
      <c r="H35" s="1"/>
    </row>
    <row r="36" spans="2:8" x14ac:dyDescent="0.2">
      <c r="H36" s="1"/>
    </row>
    <row r="37" spans="2:8" x14ac:dyDescent="0.2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GCC_1</vt:lpstr>
      <vt:lpstr>GCC_2</vt:lpstr>
      <vt:lpstr>GCC_3</vt:lpstr>
      <vt:lpstr>GCC_4</vt:lpstr>
      <vt:lpstr>GCC_Total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Taboga Svetlana EFV</cp:lastModifiedBy>
  <cp:lastPrinted>2011-12-23T15:36:35Z</cp:lastPrinted>
  <dcterms:created xsi:type="dcterms:W3CDTF">2010-11-03T16:49:36Z</dcterms:created>
  <dcterms:modified xsi:type="dcterms:W3CDTF">2015-06-19T09:20:17Z</dcterms:modified>
</cp:coreProperties>
</file>