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F32" i="5"/>
  <c r="E32"/>
  <c r="F31"/>
  <c r="G31" s="1"/>
  <c r="E31"/>
  <c r="F30"/>
  <c r="G30" s="1"/>
  <c r="E30"/>
  <c r="F29"/>
  <c r="G29" s="1"/>
  <c r="E29"/>
  <c r="F28"/>
  <c r="G28" s="1"/>
  <c r="E28"/>
  <c r="F27"/>
  <c r="G27" s="1"/>
  <c r="E27"/>
  <c r="F26"/>
  <c r="G26" s="1"/>
  <c r="E26"/>
  <c r="F25"/>
  <c r="G25" s="1"/>
  <c r="E25"/>
  <c r="F24"/>
  <c r="G24" s="1"/>
  <c r="E24"/>
  <c r="F23"/>
  <c r="G23" s="1"/>
  <c r="E23"/>
  <c r="F22"/>
  <c r="G22" s="1"/>
  <c r="E22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E32" i="4"/>
  <c r="F32" s="1"/>
  <c r="D32"/>
  <c r="F31"/>
  <c r="G31" s="1"/>
  <c r="E31"/>
  <c r="D31"/>
  <c r="E30"/>
  <c r="F30" s="1"/>
  <c r="G30" s="1"/>
  <c r="D30"/>
  <c r="F29"/>
  <c r="G29" s="1"/>
  <c r="E29"/>
  <c r="D29"/>
  <c r="E28"/>
  <c r="F28" s="1"/>
  <c r="G28" s="1"/>
  <c r="D28"/>
  <c r="F27"/>
  <c r="G27" s="1"/>
  <c r="E27"/>
  <c r="D27"/>
  <c r="E26"/>
  <c r="F26" s="1"/>
  <c r="G26" s="1"/>
  <c r="D26"/>
  <c r="F25"/>
  <c r="G25" s="1"/>
  <c r="E25"/>
  <c r="D25"/>
  <c r="E24"/>
  <c r="F24" s="1"/>
  <c r="G24" s="1"/>
  <c r="D24"/>
  <c r="F23"/>
  <c r="G23" s="1"/>
  <c r="E23"/>
  <c r="D23"/>
  <c r="E22"/>
  <c r="F22" s="1"/>
  <c r="G22" s="1"/>
  <c r="D22"/>
  <c r="F21"/>
  <c r="G21" s="1"/>
  <c r="E21"/>
  <c r="D21"/>
  <c r="E20"/>
  <c r="F20" s="1"/>
  <c r="G20" s="1"/>
  <c r="D20"/>
  <c r="F19"/>
  <c r="G19" s="1"/>
  <c r="E19"/>
  <c r="D19"/>
  <c r="E18"/>
  <c r="F18" s="1"/>
  <c r="G18" s="1"/>
  <c r="D18"/>
  <c r="F17"/>
  <c r="G17" s="1"/>
  <c r="E17"/>
  <c r="D17"/>
  <c r="E16"/>
  <c r="F16" s="1"/>
  <c r="G16" s="1"/>
  <c r="D16"/>
  <c r="F15"/>
  <c r="G15" s="1"/>
  <c r="E15"/>
  <c r="D15"/>
  <c r="E14"/>
  <c r="F14" s="1"/>
  <c r="G14" s="1"/>
  <c r="D14"/>
  <c r="F13"/>
  <c r="G13" s="1"/>
  <c r="E13"/>
  <c r="D13"/>
  <c r="E12"/>
  <c r="F12" s="1"/>
  <c r="G12" s="1"/>
  <c r="D12"/>
  <c r="F11"/>
  <c r="G11" s="1"/>
  <c r="E11"/>
  <c r="D11"/>
  <c r="E10"/>
  <c r="F10" s="1"/>
  <c r="G10" s="1"/>
  <c r="D10"/>
  <c r="F9"/>
  <c r="G9" s="1"/>
  <c r="E9"/>
  <c r="D9"/>
  <c r="E8"/>
  <c r="F8" s="1"/>
  <c r="G8" s="1"/>
  <c r="D8"/>
  <c r="F7"/>
  <c r="G7" s="1"/>
  <c r="E7"/>
  <c r="D7"/>
  <c r="E6"/>
  <c r="F6" s="1"/>
  <c r="G6" s="1"/>
  <c r="D6"/>
  <c r="D5"/>
  <c r="H2"/>
  <c r="B2"/>
  <c r="H1"/>
  <c r="E32" i="3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F32" s="1"/>
  <c r="E6"/>
  <c r="G2"/>
  <c r="B2"/>
  <c r="G1"/>
  <c r="F32" i="2"/>
  <c r="E32"/>
  <c r="F31"/>
  <c r="G31" s="1"/>
  <c r="E31"/>
  <c r="F30"/>
  <c r="G30" s="1"/>
  <c r="E30"/>
  <c r="F29"/>
  <c r="G29" s="1"/>
  <c r="E29"/>
  <c r="F28"/>
  <c r="G28" s="1"/>
  <c r="E28"/>
  <c r="F27"/>
  <c r="G27" s="1"/>
  <c r="E27"/>
  <c r="F26"/>
  <c r="G26" s="1"/>
  <c r="E26"/>
  <c r="F25"/>
  <c r="G25" s="1"/>
  <c r="E25"/>
  <c r="F24"/>
  <c r="G24" s="1"/>
  <c r="E24"/>
  <c r="F23"/>
  <c r="G23" s="1"/>
  <c r="E23"/>
  <c r="F22"/>
  <c r="G22" s="1"/>
  <c r="E22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A6" i="1"/>
  <c r="G32" i="4" l="1"/>
  <c r="H6" s="1"/>
  <c r="G30" i="3"/>
  <c r="D30" i="6" s="1"/>
  <c r="G28" i="3"/>
  <c r="D28" i="6" s="1"/>
  <c r="G26" i="3"/>
  <c r="D26" i="6" s="1"/>
  <c r="G24" i="3"/>
  <c r="D24" i="6" s="1"/>
  <c r="G22" i="3"/>
  <c r="D22" i="6" s="1"/>
  <c r="G20" i="3"/>
  <c r="D20" i="6" s="1"/>
  <c r="G18" i="3"/>
  <c r="D18" i="6" s="1"/>
  <c r="G16" i="3"/>
  <c r="D16" i="6" s="1"/>
  <c r="G14" i="3"/>
  <c r="D14" i="6" s="1"/>
  <c r="G12" i="3"/>
  <c r="D12" i="6" s="1"/>
  <c r="G10" i="3"/>
  <c r="D10" i="6" s="1"/>
  <c r="G8" i="3"/>
  <c r="D8" i="6" s="1"/>
  <c r="G6" i="3"/>
  <c r="H9" i="4"/>
  <c r="E9" i="6" s="1"/>
  <c r="H14" i="4"/>
  <c r="E14" i="6" s="1"/>
  <c r="H18" i="4"/>
  <c r="E18" i="6" s="1"/>
  <c r="H21" i="4"/>
  <c r="E21" i="6" s="1"/>
  <c r="G7" i="3"/>
  <c r="D7" i="6" s="1"/>
  <c r="G9" i="3"/>
  <c r="D9" i="6" s="1"/>
  <c r="G11" i="3"/>
  <c r="D11" i="6" s="1"/>
  <c r="G13" i="3"/>
  <c r="D13" i="6" s="1"/>
  <c r="G15" i="3"/>
  <c r="D15" i="6" s="1"/>
  <c r="G17" i="3"/>
  <c r="D17" i="6" s="1"/>
  <c r="G19" i="3"/>
  <c r="D19" i="6" s="1"/>
  <c r="G21" i="3"/>
  <c r="D21" i="6" s="1"/>
  <c r="G23" i="3"/>
  <c r="D23" i="6" s="1"/>
  <c r="G25" i="3"/>
  <c r="D25" i="6" s="1"/>
  <c r="G27" i="3"/>
  <c r="D27" i="6" s="1"/>
  <c r="G29" i="3"/>
  <c r="D29" i="6" s="1"/>
  <c r="G31" i="3"/>
  <c r="D31" i="6" s="1"/>
  <c r="H7" i="4"/>
  <c r="E7" i="6" s="1"/>
  <c r="H8" i="4"/>
  <c r="E8" i="6" s="1"/>
  <c r="H11" i="4"/>
  <c r="E11" i="6" s="1"/>
  <c r="H12" i="4"/>
  <c r="E12" i="6" s="1"/>
  <c r="H15" i="4"/>
  <c r="E15" i="6" s="1"/>
  <c r="H16" i="4"/>
  <c r="E16" i="6" s="1"/>
  <c r="H19" i="4"/>
  <c r="E19" i="6" s="1"/>
  <c r="H20" i="4"/>
  <c r="E20" i="6" s="1"/>
  <c r="H23" i="4"/>
  <c r="E23" i="6" s="1"/>
  <c r="H24" i="4"/>
  <c r="E24" i="6" s="1"/>
  <c r="H27" i="4"/>
  <c r="E27" i="6" s="1"/>
  <c r="H28" i="4"/>
  <c r="E28" i="6" s="1"/>
  <c r="H31" i="4"/>
  <c r="E31" i="6" s="1"/>
  <c r="G32" i="2"/>
  <c r="H7" s="1"/>
  <c r="C7" i="6" s="1"/>
  <c r="G7" s="1"/>
  <c r="H6" i="2"/>
  <c r="G32" i="5"/>
  <c r="H6" s="1"/>
  <c r="H8" i="2"/>
  <c r="C8" i="6" s="1"/>
  <c r="H10" i="2"/>
  <c r="C10" i="6" s="1"/>
  <c r="H12" i="2"/>
  <c r="C12" i="6" s="1"/>
  <c r="H14" i="2"/>
  <c r="C14" i="6" s="1"/>
  <c r="H16" i="2"/>
  <c r="C16" i="6" s="1"/>
  <c r="H18" i="2"/>
  <c r="C18" i="6" s="1"/>
  <c r="H20" i="2"/>
  <c r="C20" i="6" s="1"/>
  <c r="H22" i="2"/>
  <c r="C22" i="6" s="1"/>
  <c r="H24" i="2"/>
  <c r="C24" i="6" s="1"/>
  <c r="H26" i="2"/>
  <c r="C26" i="6" s="1"/>
  <c r="H28" i="2"/>
  <c r="C28" i="6" s="1"/>
  <c r="H31" i="2"/>
  <c r="C31" i="6" s="1"/>
  <c r="H10" i="4"/>
  <c r="E10" i="6" s="1"/>
  <c r="H13" i="4"/>
  <c r="E13" i="6" s="1"/>
  <c r="H17" i="4"/>
  <c r="E17" i="6" s="1"/>
  <c r="H22" i="4"/>
  <c r="E22" i="6" s="1"/>
  <c r="H25" i="4"/>
  <c r="E25" i="6" s="1"/>
  <c r="H26" i="4"/>
  <c r="E26" i="6" s="1"/>
  <c r="H29" i="4"/>
  <c r="E29" i="6" s="1"/>
  <c r="H30" i="4"/>
  <c r="E30" i="6" s="1"/>
  <c r="H7" i="5"/>
  <c r="F7" i="6" s="1"/>
  <c r="H8" i="5"/>
  <c r="F8" i="6" s="1"/>
  <c r="H9" i="5"/>
  <c r="F9" i="6" s="1"/>
  <c r="H10" i="5"/>
  <c r="F10" i="6" s="1"/>
  <c r="H11" i="5"/>
  <c r="F11" i="6" s="1"/>
  <c r="H12" i="5"/>
  <c r="F12" i="6" s="1"/>
  <c r="H13" i="5"/>
  <c r="F13" i="6" s="1"/>
  <c r="H14" i="5"/>
  <c r="F14" i="6" s="1"/>
  <c r="H15" i="5"/>
  <c r="F15" i="6" s="1"/>
  <c r="H16" i="5"/>
  <c r="F16" i="6" s="1"/>
  <c r="H17" i="5"/>
  <c r="F17" i="6" s="1"/>
  <c r="H18" i="5"/>
  <c r="F18" i="6" s="1"/>
  <c r="H19" i="5"/>
  <c r="F19" i="6" s="1"/>
  <c r="H20" i="5"/>
  <c r="F20" i="6" s="1"/>
  <c r="H21" i="5"/>
  <c r="F21" i="6" s="1"/>
  <c r="H22" i="5"/>
  <c r="F22" i="6" s="1"/>
  <c r="H23" i="5"/>
  <c r="F23" i="6" s="1"/>
  <c r="H24" i="5"/>
  <c r="F24" i="6" s="1"/>
  <c r="H25" i="5"/>
  <c r="F25" i="6" s="1"/>
  <c r="H26" i="5"/>
  <c r="F26" i="6" s="1"/>
  <c r="H27" i="5"/>
  <c r="F27" i="6" s="1"/>
  <c r="H28" i="5"/>
  <c r="F28" i="6" s="1"/>
  <c r="H29" i="5"/>
  <c r="F29" i="6" s="1"/>
  <c r="H30" i="5"/>
  <c r="F30" i="6" s="1"/>
  <c r="H31" i="5"/>
  <c r="F31" i="6" s="1"/>
  <c r="F6" l="1"/>
  <c r="F32" s="1"/>
  <c r="H32" i="5"/>
  <c r="H32" i="4"/>
  <c r="E6" i="6"/>
  <c r="E32" s="1"/>
  <c r="D6"/>
  <c r="D32" s="1"/>
  <c r="G32" i="3"/>
  <c r="G28" i="6"/>
  <c r="G24"/>
  <c r="G20"/>
  <c r="G16"/>
  <c r="G12"/>
  <c r="G8"/>
  <c r="H29" i="2"/>
  <c r="C29" i="6" s="1"/>
  <c r="G29" s="1"/>
  <c r="H25" i="2"/>
  <c r="C25" i="6" s="1"/>
  <c r="G25" s="1"/>
  <c r="H21" i="2"/>
  <c r="C21" i="6" s="1"/>
  <c r="G21" s="1"/>
  <c r="H17" i="2"/>
  <c r="C17" i="6" s="1"/>
  <c r="G17" s="1"/>
  <c r="H13" i="2"/>
  <c r="C13" i="6" s="1"/>
  <c r="G13" s="1"/>
  <c r="H9" i="2"/>
  <c r="C9" i="6" s="1"/>
  <c r="G9" s="1"/>
  <c r="C6"/>
  <c r="G31"/>
  <c r="G26"/>
  <c r="G22"/>
  <c r="G18"/>
  <c r="G14"/>
  <c r="G10"/>
  <c r="H30" i="2"/>
  <c r="C30" i="6" s="1"/>
  <c r="G30" s="1"/>
  <c r="H27" i="2"/>
  <c r="C27" i="6" s="1"/>
  <c r="G27" s="1"/>
  <c r="H23" i="2"/>
  <c r="C23" i="6" s="1"/>
  <c r="G23" s="1"/>
  <c r="H19" i="2"/>
  <c r="C19" i="6" s="1"/>
  <c r="G19" s="1"/>
  <c r="H15" i="2"/>
  <c r="C15" i="6" s="1"/>
  <c r="G15" s="1"/>
  <c r="H11" i="2"/>
  <c r="C11" i="6" s="1"/>
  <c r="G11" s="1"/>
  <c r="C32" l="1"/>
  <c r="G6"/>
  <c r="G32" s="1"/>
  <c r="H32" i="2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<sst xmlns="http://schemas.openxmlformats.org/spreadsheetml/2006/main" count="208" uniqueCount="83">
  <si>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</si>
  <si>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</si>
  <si>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</si>
  <si>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</si>
  <si>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</si>
  <si>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</si>
  <si>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</si>
  <si>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</si>
  <si>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</si>
  <si>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</si>
  <si>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</si>
  <si>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</si>
  <si>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</si>
  <si>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</si>
  <si>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</si>
  <si>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</si>
  <si>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</si>
  <si>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</si>
  <si>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Berechnung</t>
  </si>
  <si>
    <t>WS</t>
  </si>
  <si>
    <t>FA_2015_20140616</t>
  </si>
  <si>
    <t>SWS</t>
  </si>
  <si>
    <t>LA_2015_20140616</t>
  </si>
  <si>
    <t>RefYear</t>
  </si>
  <si>
    <t>GCC 1 (Altitude)</t>
  </si>
  <si>
    <t>GCC 1 endowment</t>
  </si>
  <si>
    <t>Altitude (proportion of inhabitants living at over 800 m)</t>
  </si>
  <si>
    <t>(1/3 of GCC)</t>
  </si>
  <si>
    <t>Perm. res. pop. living at over 800 m</t>
  </si>
  <si>
    <t>Permanent resident population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</si>
  <si>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</si>
  <si>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</si>
  <si>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</si>
  <si>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</si>
  <si>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</si>
  <si>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</si>
  <si>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</si>
  <si>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</si>
  <si>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</si>
  <si>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</si>
  <si>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</si>
  <si>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</si>
  <si>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</si>
  <si>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</si>
  <si>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</si>
  <si>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</si>
  <si>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</si>
  <si>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</si>
  <si>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</si>
  <si>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</si>
  <si>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</si>
  <si>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</si>
  <si>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</si>
  <si>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</si>
  <si>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</si>
  <si>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</si>
  <si>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</si>
  <si>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</si>
  <si>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</si>
  <si>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</si>
  <si>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</si>
  <si>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</si>
  <si>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</si>
  <si>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</si>
  <si>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</si>
  <si>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</si>
  <si>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</si>
  <si>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</si>
  <si>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</si>
  <si>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</si>
  <si>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</si>
  <si>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</si>
  <si>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Perm. res. pop in residential areas with fewer than 200 inhab.</t>
  </si>
  <si>
    <t>GCC 4 (Low population density)</t>
  </si>
  <si>
    <t>GCC 4 endowment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</si>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</sst>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>
  <numFmts count="3">
    <numFmt numFmtId="166" formatCode="#,##0.0000"/>
    <numFmt numFmtId="167" formatCode="#,##0.0"/>
    <numFmt numFmtId="168" formatCode="0.0"/>
  </numFmts>
  <fonts count="16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6" fontId="0" fillId="0" borderId="12" xfId="0" applyNumberFormat="1" applyFont="1" applyFill="1" applyBorder="1" applyAlignment="1">
      <alignment vertical="center"/>
    </xf>
    <xf numFmtId="167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8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6" fontId="0" fillId="3" borderId="0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>
      <alignment vertical="center"/>
    </xf>
    <xf numFmtId="167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>
      <c r="A1" s="82" t="s">
        <v>0</v>
      </c>
      <c r="B1" s="82"/>
      <c r="C1" s="82"/>
      <c r="D1" s="82"/>
      <c r="E1" s="82"/>
    </row>
    <row r="2" spans="1:5" ht="24.75" customHeight="1">
      <c r="A2" s="82" t="s">
        <v>1</v>
      </c>
      <c r="B2" s="82"/>
      <c r="C2" s="82"/>
      <c r="D2" s="82"/>
      <c r="E2" s="82"/>
    </row>
    <row r="6" spans="1:5" ht="18" customHeight="1">
      <c r="A6" s="81" t="str">
        <f>"Reference year "&amp;C30</f>
        <v>Reference year 2015</v>
      </c>
      <c r="B6" s="81"/>
      <c r="C6" s="81"/>
      <c r="D6" s="81"/>
      <c r="E6" s="81"/>
    </row>
    <row r="12" spans="1:5">
      <c r="B12" s="2" t="s">
        <v>2</v>
      </c>
      <c r="C12" s="2" t="s">
        <v>3</v>
      </c>
      <c r="D12" s="3"/>
    </row>
    <row r="13" spans="1:5">
      <c r="B13" s="4" t="s">
        <v>4</v>
      </c>
      <c r="C13" s="4" t="s">
        <v>5</v>
      </c>
      <c r="D13" s="5"/>
    </row>
    <row r="14" spans="1:5">
      <c r="B14" s="4" t="s">
        <v>6</v>
      </c>
      <c r="C14" s="4" t="s">
        <v>7</v>
      </c>
      <c r="D14" s="5"/>
    </row>
    <row r="15" spans="1:5">
      <c r="B15" s="4" t="s">
        <v>8</v>
      </c>
      <c r="C15" s="4" t="s">
        <v>9</v>
      </c>
      <c r="D15" s="5"/>
    </row>
    <row r="16" spans="1:5">
      <c r="B16" s="4" t="s">
        <v>10</v>
      </c>
      <c r="C16" s="4" t="s">
        <v>11</v>
      </c>
      <c r="D16" s="5"/>
    </row>
    <row r="17" spans="2:4">
      <c r="B17" s="4" t="s">
        <v>12</v>
      </c>
      <c r="C17" s="4" t="s">
        <v>13</v>
      </c>
      <c r="D17" s="5"/>
    </row>
    <row r="25" spans="2:4">
      <c r="B25" s="6" t="s">
        <v>14</v>
      </c>
      <c r="C25" s="7"/>
    </row>
    <row r="26" spans="2:4">
      <c r="B26" s="8" t="s">
        <v>15</v>
      </c>
      <c r="C26" s="9" t="s">
        <v>16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2015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>
      <c r="B1" s="15" t="s">
        <v>24</v>
      </c>
      <c r="C1" s="15"/>
      <c r="D1" s="15"/>
      <c r="H1" s="16" t="str">
        <f>Info!$C$28</f>
        <v>FA_2015_20140616</v>
      </c>
      <c r="K1" s="17"/>
      <c r="L1" s="17"/>
      <c r="M1" s="17"/>
      <c r="N1" s="1"/>
    </row>
    <row r="2" spans="1:14" ht="23.25" customHeight="1">
      <c r="B2" s="18" t="str">
        <f>"Reference year "&amp;Info!C30</f>
        <v>Reference year 2015</v>
      </c>
      <c r="C2" s="18"/>
      <c r="D2" s="18"/>
      <c r="E2" s="14"/>
      <c r="F2" s="14"/>
      <c r="G2" s="19" t="s">
        <v>25</v>
      </c>
      <c r="H2" s="20">
        <f>GCC_Total!G2/3</f>
        <v>120977670.004834</v>
      </c>
      <c r="K2" s="14"/>
      <c r="L2" s="14"/>
      <c r="M2" s="14"/>
      <c r="N2" s="14"/>
    </row>
    <row r="3" spans="1:14" ht="23.25" customHeight="1">
      <c r="B3" s="21" t="s">
        <v>26</v>
      </c>
      <c r="C3" s="21"/>
      <c r="D3" s="21"/>
      <c r="H3" s="22" t="s">
        <v>27</v>
      </c>
    </row>
    <row r="4" spans="1:14" ht="38.25" customHeight="1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>
      <c r="A5" s="13"/>
      <c r="B5" s="28" t="s">
        <v>34</v>
      </c>
      <c r="C5" s="29">
        <v>2012</v>
      </c>
      <c r="D5" s="29">
        <v>2012</v>
      </c>
      <c r="E5" s="30"/>
      <c r="F5" s="30"/>
      <c r="G5" s="31"/>
      <c r="H5" s="32"/>
      <c r="J5" s="27"/>
    </row>
    <row r="6" spans="1:14">
      <c r="A6" s="33"/>
      <c r="B6" s="34" t="s">
        <v>35</v>
      </c>
      <c r="C6" s="35">
        <v>2113</v>
      </c>
      <c r="D6" s="35">
        <v>1408575</v>
      </c>
      <c r="E6" s="36">
        <f t="shared" ref="E6:E32" si="0">C6/D6</f>
        <v>1.5000976163853539E-3</v>
      </c>
      <c r="F6" s="37">
        <f t="shared" ref="F6:F32" si="1">ROUND(E6/E$32*100,1)</f>
        <v>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>
      <c r="A7" s="33"/>
      <c r="B7" s="41" t="s">
        <v>36</v>
      </c>
      <c r="C7" s="42">
        <v>92744</v>
      </c>
      <c r="D7" s="42">
        <v>992617</v>
      </c>
      <c r="E7" s="43">
        <f t="shared" si="0"/>
        <v>9.3433821907140419E-2</v>
      </c>
      <c r="F7" s="44">
        <f t="shared" si="1"/>
        <v>127.6</v>
      </c>
      <c r="G7" s="45">
        <f t="shared" si="2"/>
        <v>2559734.3999999994</v>
      </c>
      <c r="H7" s="46">
        <f t="shared" si="3"/>
        <v>1978675.4726844726</v>
      </c>
      <c r="J7" s="40"/>
    </row>
    <row r="8" spans="1:14">
      <c r="A8" s="33"/>
      <c r="B8" s="47" t="s">
        <v>37</v>
      </c>
      <c r="C8" s="48">
        <v>12560</v>
      </c>
      <c r="D8" s="48">
        <v>386082</v>
      </c>
      <c r="E8" s="49">
        <f t="shared" si="0"/>
        <v>3.2531949171419543E-2</v>
      </c>
      <c r="F8" s="50">
        <f t="shared" si="1"/>
        <v>44.4</v>
      </c>
      <c r="G8" s="51">
        <f t="shared" si="2"/>
        <v>0</v>
      </c>
      <c r="H8" s="52">
        <f t="shared" si="3"/>
        <v>0</v>
      </c>
      <c r="J8" s="40"/>
    </row>
    <row r="9" spans="1:14">
      <c r="A9" s="33"/>
      <c r="B9" s="41" t="s">
        <v>38</v>
      </c>
      <c r="C9" s="42">
        <v>5840</v>
      </c>
      <c r="D9" s="42">
        <v>35693</v>
      </c>
      <c r="E9" s="43">
        <f t="shared" si="0"/>
        <v>0.16361751603955957</v>
      </c>
      <c r="F9" s="44">
        <f t="shared" si="1"/>
        <v>223.5</v>
      </c>
      <c r="G9" s="45">
        <f t="shared" si="2"/>
        <v>721240</v>
      </c>
      <c r="H9" s="46">
        <f t="shared" si="3"/>
        <v>557518.7401938847</v>
      </c>
      <c r="J9" s="40"/>
    </row>
    <row r="10" spans="1:14">
      <c r="A10" s="33"/>
      <c r="B10" s="47" t="s">
        <v>39</v>
      </c>
      <c r="C10" s="48">
        <v>24231</v>
      </c>
      <c r="D10" s="48">
        <v>149830</v>
      </c>
      <c r="E10" s="49">
        <f t="shared" si="0"/>
        <v>0.16172328639124342</v>
      </c>
      <c r="F10" s="50">
        <f t="shared" si="1"/>
        <v>220.9</v>
      </c>
      <c r="G10" s="51">
        <f t="shared" si="2"/>
        <v>2929527.9</v>
      </c>
      <c r="H10" s="52">
        <f t="shared" si="3"/>
        <v>2264525.9610820762</v>
      </c>
      <c r="J10" s="40"/>
    </row>
    <row r="11" spans="1:14">
      <c r="A11" s="33"/>
      <c r="B11" s="41" t="s">
        <v>40</v>
      </c>
      <c r="C11" s="42">
        <v>5480</v>
      </c>
      <c r="D11" s="42">
        <v>36115</v>
      </c>
      <c r="E11" s="43">
        <f t="shared" si="0"/>
        <v>0.15173750519174858</v>
      </c>
      <c r="F11" s="44">
        <f t="shared" si="1"/>
        <v>207.2</v>
      </c>
      <c r="G11" s="45">
        <f t="shared" si="2"/>
        <v>587455.99999999988</v>
      </c>
      <c r="H11" s="46">
        <f t="shared" si="3"/>
        <v>454103.66734975693</v>
      </c>
      <c r="J11" s="40"/>
    </row>
    <row r="12" spans="1:14">
      <c r="A12" s="33"/>
      <c r="B12" s="47" t="s">
        <v>41</v>
      </c>
      <c r="C12" s="48">
        <v>991</v>
      </c>
      <c r="D12" s="48">
        <v>41584</v>
      </c>
      <c r="E12" s="49">
        <f t="shared" si="0"/>
        <v>2.3831281262023857E-2</v>
      </c>
      <c r="F12" s="50">
        <f t="shared" si="1"/>
        <v>32.5</v>
      </c>
      <c r="G12" s="51">
        <f t="shared" si="2"/>
        <v>0</v>
      </c>
      <c r="H12" s="52">
        <f t="shared" si="3"/>
        <v>0</v>
      </c>
      <c r="J12" s="40"/>
    </row>
    <row r="13" spans="1:14">
      <c r="A13" s="33"/>
      <c r="B13" s="41" t="s">
        <v>42</v>
      </c>
      <c r="C13" s="42">
        <v>2156</v>
      </c>
      <c r="D13" s="42">
        <v>39369</v>
      </c>
      <c r="E13" s="43">
        <f t="shared" si="0"/>
        <v>5.4763900530874543E-2</v>
      </c>
      <c r="F13" s="44">
        <f t="shared" si="1"/>
        <v>74.8</v>
      </c>
      <c r="G13" s="45">
        <f t="shared" si="2"/>
        <v>0</v>
      </c>
      <c r="H13" s="46">
        <f t="shared" si="3"/>
        <v>0</v>
      </c>
      <c r="J13" s="40"/>
    </row>
    <row r="14" spans="1:14">
      <c r="A14" s="33"/>
      <c r="B14" s="47" t="s">
        <v>43</v>
      </c>
      <c r="C14" s="48">
        <v>4916</v>
      </c>
      <c r="D14" s="48">
        <v>116575</v>
      </c>
      <c r="E14" s="49">
        <f t="shared" si="0"/>
        <v>4.2170276645936096E-2</v>
      </c>
      <c r="F14" s="50">
        <f t="shared" si="1"/>
        <v>57.6</v>
      </c>
      <c r="G14" s="51">
        <f t="shared" si="2"/>
        <v>0</v>
      </c>
      <c r="H14" s="52">
        <f t="shared" si="3"/>
        <v>0</v>
      </c>
      <c r="J14" s="40"/>
    </row>
    <row r="15" spans="1:14">
      <c r="A15" s="33"/>
      <c r="B15" s="41" t="s">
        <v>44</v>
      </c>
      <c r="C15" s="42">
        <v>35104</v>
      </c>
      <c r="D15" s="42">
        <v>291395</v>
      </c>
      <c r="E15" s="43">
        <f t="shared" si="0"/>
        <v>0.12046877949175518</v>
      </c>
      <c r="F15" s="44">
        <f t="shared" si="1"/>
        <v>164.5</v>
      </c>
      <c r="G15" s="45">
        <f t="shared" si="2"/>
        <v>2264208</v>
      </c>
      <c r="H15" s="46">
        <f t="shared" si="3"/>
        <v>1750233.4752605448</v>
      </c>
      <c r="J15" s="40"/>
    </row>
    <row r="16" spans="1:14">
      <c r="A16" s="33"/>
      <c r="B16" s="47" t="s">
        <v>45</v>
      </c>
      <c r="C16" s="48">
        <v>482</v>
      </c>
      <c r="D16" s="48">
        <v>259283</v>
      </c>
      <c r="E16" s="49">
        <f t="shared" si="0"/>
        <v>1.8589726283636027E-3</v>
      </c>
      <c r="F16" s="50">
        <f t="shared" si="1"/>
        <v>2.5</v>
      </c>
      <c r="G16" s="51">
        <f t="shared" si="2"/>
        <v>0</v>
      </c>
      <c r="H16" s="52">
        <f t="shared" si="3"/>
        <v>0</v>
      </c>
      <c r="J16" s="40"/>
    </row>
    <row r="17" spans="1:10">
      <c r="A17" s="33"/>
      <c r="B17" s="41" t="s">
        <v>46</v>
      </c>
      <c r="C17" s="42">
        <v>0</v>
      </c>
      <c r="D17" s="42">
        <v>187425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>
      <c r="A18" s="33"/>
      <c r="B18" s="47" t="s">
        <v>47</v>
      </c>
      <c r="C18" s="48">
        <v>154</v>
      </c>
      <c r="D18" s="48">
        <v>276537</v>
      </c>
      <c r="E18" s="49">
        <f t="shared" si="0"/>
        <v>5.5688750510781554E-4</v>
      </c>
      <c r="F18" s="50">
        <f t="shared" si="1"/>
        <v>0.8</v>
      </c>
      <c r="G18" s="51">
        <f t="shared" si="2"/>
        <v>0</v>
      </c>
      <c r="H18" s="52">
        <f t="shared" si="3"/>
        <v>0</v>
      </c>
      <c r="J18" s="40"/>
    </row>
    <row r="19" spans="1:10">
      <c r="A19" s="33"/>
      <c r="B19" s="41" t="s">
        <v>48</v>
      </c>
      <c r="C19" s="42">
        <v>11</v>
      </c>
      <c r="D19" s="42">
        <v>77955</v>
      </c>
      <c r="E19" s="43">
        <f t="shared" si="0"/>
        <v>1.4110704893849016E-4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>
      <c r="A20" s="33"/>
      <c r="B20" s="47" t="s">
        <v>49</v>
      </c>
      <c r="C20" s="48">
        <v>31166</v>
      </c>
      <c r="D20" s="48">
        <v>53438</v>
      </c>
      <c r="E20" s="49">
        <f t="shared" si="0"/>
        <v>0.58321793480294926</v>
      </c>
      <c r="F20" s="50">
        <f t="shared" si="1"/>
        <v>796.6</v>
      </c>
      <c r="G20" s="51">
        <f t="shared" si="2"/>
        <v>21710235.600000001</v>
      </c>
      <c r="H20" s="52">
        <f t="shared" si="3"/>
        <v>16782018.746914241</v>
      </c>
      <c r="J20" s="40"/>
    </row>
    <row r="21" spans="1:10">
      <c r="A21" s="33"/>
      <c r="B21" s="41" t="s">
        <v>50</v>
      </c>
      <c r="C21" s="42">
        <v>9247</v>
      </c>
      <c r="D21" s="42">
        <v>15717</v>
      </c>
      <c r="E21" s="43">
        <f t="shared" si="0"/>
        <v>0.58834383152001013</v>
      </c>
      <c r="F21" s="44">
        <f t="shared" si="1"/>
        <v>803.6</v>
      </c>
      <c r="G21" s="45">
        <f t="shared" si="2"/>
        <v>6506189.2000000002</v>
      </c>
      <c r="H21" s="46">
        <f t="shared" si="3"/>
        <v>5029286.2379333628</v>
      </c>
      <c r="J21" s="40"/>
    </row>
    <row r="22" spans="1:10">
      <c r="A22" s="33"/>
      <c r="B22" s="47" t="s">
        <v>51</v>
      </c>
      <c r="C22" s="48">
        <v>21170</v>
      </c>
      <c r="D22" s="48">
        <v>487060</v>
      </c>
      <c r="E22" s="49">
        <f t="shared" si="0"/>
        <v>4.3464870857799862E-2</v>
      </c>
      <c r="F22" s="50">
        <f t="shared" si="1"/>
        <v>59.4</v>
      </c>
      <c r="G22" s="51">
        <f t="shared" si="2"/>
        <v>0</v>
      </c>
      <c r="H22" s="52">
        <f t="shared" si="3"/>
        <v>0</v>
      </c>
      <c r="J22" s="40"/>
    </row>
    <row r="23" spans="1:10">
      <c r="A23" s="33"/>
      <c r="B23" s="41" t="s">
        <v>52</v>
      </c>
      <c r="C23" s="42">
        <v>94295</v>
      </c>
      <c r="D23" s="42">
        <v>193920</v>
      </c>
      <c r="E23" s="43">
        <f t="shared" si="0"/>
        <v>0.48625721947194722</v>
      </c>
      <c r="F23" s="44">
        <f t="shared" si="1"/>
        <v>664.1</v>
      </c>
      <c r="G23" s="45">
        <f t="shared" si="2"/>
        <v>53191809.5</v>
      </c>
      <c r="H23" s="46">
        <f t="shared" si="3"/>
        <v>41117284.982908756</v>
      </c>
      <c r="J23" s="40"/>
    </row>
    <row r="24" spans="1:10">
      <c r="A24" s="33"/>
      <c r="B24" s="47" t="s">
        <v>53</v>
      </c>
      <c r="C24" s="48">
        <v>21</v>
      </c>
      <c r="D24" s="48">
        <v>627340</v>
      </c>
      <c r="E24" s="49">
        <f t="shared" si="0"/>
        <v>3.347467083240348E-5</v>
      </c>
      <c r="F24" s="50">
        <f t="shared" si="1"/>
        <v>0</v>
      </c>
      <c r="G24" s="51">
        <f t="shared" si="2"/>
        <v>0</v>
      </c>
      <c r="H24" s="52">
        <f t="shared" si="3"/>
        <v>0</v>
      </c>
      <c r="J24" s="40"/>
    </row>
    <row r="25" spans="1:10">
      <c r="A25" s="33"/>
      <c r="B25" s="41" t="s">
        <v>54</v>
      </c>
      <c r="C25" s="42">
        <v>120</v>
      </c>
      <c r="D25" s="42">
        <v>256213</v>
      </c>
      <c r="E25" s="43">
        <f t="shared" si="0"/>
        <v>4.6836030958616461E-4</v>
      </c>
      <c r="F25" s="44">
        <f t="shared" si="1"/>
        <v>0.6</v>
      </c>
      <c r="G25" s="45">
        <f t="shared" si="2"/>
        <v>0</v>
      </c>
      <c r="H25" s="46">
        <f t="shared" si="3"/>
        <v>0</v>
      </c>
      <c r="J25" s="40"/>
    </row>
    <row r="26" spans="1:10">
      <c r="A26" s="33"/>
      <c r="B26" s="47" t="s">
        <v>55</v>
      </c>
      <c r="C26" s="48">
        <v>9379</v>
      </c>
      <c r="D26" s="48">
        <v>341652</v>
      </c>
      <c r="E26" s="49">
        <f t="shared" si="0"/>
        <v>2.7451910130776344E-2</v>
      </c>
      <c r="F26" s="50">
        <f t="shared" si="1"/>
        <v>37.5</v>
      </c>
      <c r="G26" s="51">
        <f t="shared" si="2"/>
        <v>0</v>
      </c>
      <c r="H26" s="52">
        <f t="shared" si="3"/>
        <v>0</v>
      </c>
      <c r="J26" s="40"/>
    </row>
    <row r="27" spans="1:10">
      <c r="A27" s="33"/>
      <c r="B27" s="41" t="s">
        <v>56</v>
      </c>
      <c r="C27" s="42">
        <v>53251</v>
      </c>
      <c r="D27" s="42">
        <v>734356</v>
      </c>
      <c r="E27" s="43">
        <f t="shared" si="0"/>
        <v>7.2513876103688132E-2</v>
      </c>
      <c r="F27" s="44">
        <f t="shared" si="1"/>
        <v>99</v>
      </c>
      <c r="G27" s="45">
        <f t="shared" si="2"/>
        <v>0</v>
      </c>
      <c r="H27" s="46">
        <f t="shared" si="3"/>
        <v>0</v>
      </c>
      <c r="J27" s="40"/>
    </row>
    <row r="28" spans="1:10">
      <c r="A28" s="33"/>
      <c r="B28" s="47" t="s">
        <v>57</v>
      </c>
      <c r="C28" s="48">
        <v>106783</v>
      </c>
      <c r="D28" s="48">
        <v>321732</v>
      </c>
      <c r="E28" s="49">
        <f t="shared" si="0"/>
        <v>0.3319004637400072</v>
      </c>
      <c r="F28" s="50">
        <f t="shared" si="1"/>
        <v>453.3</v>
      </c>
      <c r="G28" s="51">
        <f t="shared" si="2"/>
        <v>37726433.899999999</v>
      </c>
      <c r="H28" s="52">
        <f t="shared" si="3"/>
        <v>29162544.922544315</v>
      </c>
      <c r="J28" s="40"/>
    </row>
    <row r="29" spans="1:10">
      <c r="A29" s="33"/>
      <c r="B29" s="41" t="s">
        <v>58</v>
      </c>
      <c r="C29" s="42">
        <v>65667</v>
      </c>
      <c r="D29" s="42">
        <v>174554</v>
      </c>
      <c r="E29" s="43">
        <f t="shared" si="0"/>
        <v>0.37619876943524638</v>
      </c>
      <c r="F29" s="44">
        <f t="shared" si="1"/>
        <v>513.79999999999995</v>
      </c>
      <c r="G29" s="45">
        <f t="shared" si="2"/>
        <v>27173004.599999998</v>
      </c>
      <c r="H29" s="46">
        <f t="shared" si="3"/>
        <v>21004740.851692408</v>
      </c>
      <c r="J29" s="40"/>
    </row>
    <row r="30" spans="1:10">
      <c r="A30" s="33"/>
      <c r="B30" s="47" t="s">
        <v>59</v>
      </c>
      <c r="C30" s="48">
        <v>0</v>
      </c>
      <c r="D30" s="48">
        <v>463101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>
      <c r="A31" s="33"/>
      <c r="B31" s="41" t="s">
        <v>60</v>
      </c>
      <c r="C31" s="42">
        <v>10700</v>
      </c>
      <c r="D31" s="42">
        <v>70942</v>
      </c>
      <c r="E31" s="43">
        <f t="shared" si="0"/>
        <v>0.15082743649742042</v>
      </c>
      <c r="F31" s="44">
        <f t="shared" si="1"/>
        <v>206</v>
      </c>
      <c r="G31" s="45">
        <f t="shared" si="2"/>
        <v>1134200</v>
      </c>
      <c r="H31" s="46">
        <f t="shared" si="3"/>
        <v>876736.94627017924</v>
      </c>
      <c r="J31" s="40"/>
    </row>
    <row r="32" spans="1:10">
      <c r="B32" s="53" t="s">
        <v>61</v>
      </c>
      <c r="C32" s="54">
        <v>588581</v>
      </c>
      <c r="D32" s="54">
        <v>8039060</v>
      </c>
      <c r="E32" s="55">
        <f t="shared" si="0"/>
        <v>7.3215152020261076E-2</v>
      </c>
      <c r="F32" s="56">
        <f t="shared" si="1"/>
        <v>100</v>
      </c>
      <c r="G32" s="57">
        <f>SUM(G6:G31)</f>
        <v>156504039.09999999</v>
      </c>
      <c r="H32" s="58">
        <f>SUM(H6:H31)</f>
        <v>120977670.004834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>
      <c r="B1" s="15" t="s">
        <v>62</v>
      </c>
      <c r="C1" s="15"/>
      <c r="D1" s="15"/>
      <c r="G1" s="16" t="str">
        <f>Info!$C$28</f>
        <v>FA_2015_20140616</v>
      </c>
      <c r="L1" s="17"/>
      <c r="M1" s="17"/>
      <c r="N1" s="17"/>
    </row>
    <row r="2" spans="1:15" ht="23.25" customHeight="1">
      <c r="B2" s="18" t="str">
        <f>"Reference year "&amp;Info!C30</f>
        <v>Reference year 2015</v>
      </c>
      <c r="C2" s="18"/>
      <c r="D2" s="18"/>
      <c r="F2" s="60" t="s">
        <v>63</v>
      </c>
      <c r="G2" s="20">
        <f>GCC_Total!G2/3</f>
        <v>120977670.004834</v>
      </c>
      <c r="L2" s="14"/>
      <c r="M2" s="14"/>
      <c r="N2" s="14"/>
      <c r="O2" s="14"/>
    </row>
    <row r="3" spans="1:15" ht="23.25" customHeight="1">
      <c r="B3" s="21" t="s">
        <v>64</v>
      </c>
      <c r="C3" s="21"/>
      <c r="D3" s="21"/>
      <c r="E3" s="21"/>
      <c r="G3" s="22" t="s">
        <v>27</v>
      </c>
    </row>
    <row r="4" spans="1:15" ht="51" customHeight="1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>
      <c r="A5" s="13"/>
      <c r="B5" s="28" t="s">
        <v>34</v>
      </c>
      <c r="C5" s="29">
        <v>2012</v>
      </c>
      <c r="D5" s="29">
        <v>2012</v>
      </c>
      <c r="E5" s="30"/>
      <c r="F5" s="31"/>
      <c r="G5" s="32"/>
    </row>
    <row r="6" spans="1:15">
      <c r="A6" s="33"/>
      <c r="B6" s="34" t="s">
        <v>35</v>
      </c>
      <c r="C6" s="35">
        <v>162285</v>
      </c>
      <c r="D6" s="35">
        <v>511</v>
      </c>
      <c r="E6" s="37">
        <f t="shared" ref="E6:E32" si="0">ROUND(D6/D$32*100,1)</f>
        <v>60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>
      <c r="A7" s="33"/>
      <c r="B7" s="41" t="s">
        <v>36</v>
      </c>
      <c r="C7" s="42">
        <v>481643</v>
      </c>
      <c r="D7" s="42">
        <v>871</v>
      </c>
      <c r="E7" s="44">
        <f t="shared" si="0"/>
        <v>102.4</v>
      </c>
      <c r="F7" s="45">
        <f t="shared" si="1"/>
        <v>1155943.2000000027</v>
      </c>
      <c r="G7" s="46">
        <f t="shared" si="2"/>
        <v>1592153.9651112841</v>
      </c>
    </row>
    <row r="8" spans="1:15">
      <c r="A8" s="33"/>
      <c r="B8" s="47" t="s">
        <v>37</v>
      </c>
      <c r="C8" s="48">
        <v>138915</v>
      </c>
      <c r="D8" s="48">
        <v>689</v>
      </c>
      <c r="E8" s="50">
        <f t="shared" si="0"/>
        <v>81</v>
      </c>
      <c r="F8" s="51">
        <f t="shared" si="1"/>
        <v>0</v>
      </c>
      <c r="G8" s="52">
        <f t="shared" si="2"/>
        <v>0</v>
      </c>
    </row>
    <row r="9" spans="1:15">
      <c r="A9" s="33"/>
      <c r="B9" s="41" t="s">
        <v>38</v>
      </c>
      <c r="C9" s="42">
        <v>49653</v>
      </c>
      <c r="D9" s="42">
        <v>1559</v>
      </c>
      <c r="E9" s="44">
        <f t="shared" si="0"/>
        <v>183.2</v>
      </c>
      <c r="F9" s="45">
        <f t="shared" si="1"/>
        <v>4131129.5999999996</v>
      </c>
      <c r="G9" s="46">
        <f t="shared" si="2"/>
        <v>5690067.1010725936</v>
      </c>
    </row>
    <row r="10" spans="1:15">
      <c r="A10" s="33"/>
      <c r="B10" s="47" t="s">
        <v>39</v>
      </c>
      <c r="C10" s="48">
        <v>72961</v>
      </c>
      <c r="D10" s="48">
        <v>1031</v>
      </c>
      <c r="E10" s="50">
        <f t="shared" si="0"/>
        <v>121.2</v>
      </c>
      <c r="F10" s="51">
        <f t="shared" si="1"/>
        <v>1546773.2000000002</v>
      </c>
      <c r="G10" s="52">
        <f t="shared" si="2"/>
        <v>2130468.9395706155</v>
      </c>
    </row>
    <row r="11" spans="1:15">
      <c r="A11" s="33"/>
      <c r="B11" s="41" t="s">
        <v>40</v>
      </c>
      <c r="C11" s="42">
        <v>39928</v>
      </c>
      <c r="D11" s="42">
        <v>1295</v>
      </c>
      <c r="E11" s="44">
        <f t="shared" si="0"/>
        <v>152.19999999999999</v>
      </c>
      <c r="F11" s="45">
        <f t="shared" si="1"/>
        <v>2084241.5999999996</v>
      </c>
      <c r="G11" s="46">
        <f t="shared" si="2"/>
        <v>2870758.2930457816</v>
      </c>
    </row>
    <row r="12" spans="1:15">
      <c r="A12" s="33"/>
      <c r="B12" s="47" t="s">
        <v>41</v>
      </c>
      <c r="C12" s="48">
        <v>20895</v>
      </c>
      <c r="D12" s="48">
        <v>1010</v>
      </c>
      <c r="E12" s="50">
        <f t="shared" si="0"/>
        <v>118.7</v>
      </c>
      <c r="F12" s="51">
        <f t="shared" si="1"/>
        <v>390736.50000000006</v>
      </c>
      <c r="G12" s="52">
        <f t="shared" si="2"/>
        <v>538186.19097262213</v>
      </c>
    </row>
    <row r="13" spans="1:15">
      <c r="A13" s="33"/>
      <c r="B13" s="41" t="s">
        <v>42</v>
      </c>
      <c r="C13" s="42">
        <v>43707</v>
      </c>
      <c r="D13" s="42">
        <v>1320</v>
      </c>
      <c r="E13" s="44">
        <f t="shared" si="0"/>
        <v>155.1</v>
      </c>
      <c r="F13" s="45">
        <f t="shared" si="1"/>
        <v>2408255.6999999997</v>
      </c>
      <c r="G13" s="46">
        <f t="shared" si="2"/>
        <v>3317043.4860093831</v>
      </c>
    </row>
    <row r="14" spans="1:15">
      <c r="A14" s="33"/>
      <c r="B14" s="47" t="s">
        <v>43</v>
      </c>
      <c r="C14" s="48">
        <v>20198</v>
      </c>
      <c r="D14" s="48">
        <v>692</v>
      </c>
      <c r="E14" s="50">
        <f t="shared" si="0"/>
        <v>81.3</v>
      </c>
      <c r="F14" s="51">
        <f t="shared" si="1"/>
        <v>0</v>
      </c>
      <c r="G14" s="52">
        <f t="shared" si="2"/>
        <v>0</v>
      </c>
    </row>
    <row r="15" spans="1:15">
      <c r="A15" s="33"/>
      <c r="B15" s="41" t="s">
        <v>44</v>
      </c>
      <c r="C15" s="42">
        <v>153069</v>
      </c>
      <c r="D15" s="42">
        <v>758</v>
      </c>
      <c r="E15" s="44">
        <f t="shared" si="0"/>
        <v>89.1</v>
      </c>
      <c r="F15" s="45">
        <f t="shared" si="1"/>
        <v>0</v>
      </c>
      <c r="G15" s="46">
        <f t="shared" si="2"/>
        <v>0</v>
      </c>
    </row>
    <row r="16" spans="1:15">
      <c r="A16" s="33"/>
      <c r="B16" s="47" t="s">
        <v>45</v>
      </c>
      <c r="C16" s="48">
        <v>78186</v>
      </c>
      <c r="D16" s="48">
        <v>552</v>
      </c>
      <c r="E16" s="50">
        <f t="shared" si="0"/>
        <v>64.900000000000006</v>
      </c>
      <c r="F16" s="51">
        <f t="shared" si="1"/>
        <v>0</v>
      </c>
      <c r="G16" s="52">
        <f t="shared" si="2"/>
        <v>0</v>
      </c>
    </row>
    <row r="17" spans="1:7">
      <c r="A17" s="33"/>
      <c r="B17" s="41" t="s">
        <v>46</v>
      </c>
      <c r="C17" s="42">
        <v>3539</v>
      </c>
      <c r="D17" s="42">
        <v>274</v>
      </c>
      <c r="E17" s="44">
        <f t="shared" si="0"/>
        <v>32.200000000000003</v>
      </c>
      <c r="F17" s="45">
        <f t="shared" si="1"/>
        <v>0</v>
      </c>
      <c r="G17" s="46">
        <f t="shared" si="2"/>
        <v>0</v>
      </c>
    </row>
    <row r="18" spans="1:7">
      <c r="A18" s="33"/>
      <c r="B18" s="47" t="s">
        <v>47</v>
      </c>
      <c r="C18" s="48">
        <v>51382</v>
      </c>
      <c r="D18" s="48">
        <v>507</v>
      </c>
      <c r="E18" s="50">
        <f t="shared" si="0"/>
        <v>59.6</v>
      </c>
      <c r="F18" s="51">
        <f t="shared" si="1"/>
        <v>0</v>
      </c>
      <c r="G18" s="52">
        <f t="shared" si="2"/>
        <v>0</v>
      </c>
    </row>
    <row r="19" spans="1:7">
      <c r="A19" s="33"/>
      <c r="B19" s="41" t="s">
        <v>48</v>
      </c>
      <c r="C19" s="42">
        <v>29443</v>
      </c>
      <c r="D19" s="42">
        <v>516</v>
      </c>
      <c r="E19" s="44">
        <f t="shared" si="0"/>
        <v>60.6</v>
      </c>
      <c r="F19" s="45">
        <f t="shared" si="1"/>
        <v>0</v>
      </c>
      <c r="G19" s="46">
        <f t="shared" si="2"/>
        <v>0</v>
      </c>
    </row>
    <row r="20" spans="1:7">
      <c r="A20" s="33"/>
      <c r="B20" s="47" t="s">
        <v>49</v>
      </c>
      <c r="C20" s="48">
        <v>23923</v>
      </c>
      <c r="D20" s="48">
        <v>906</v>
      </c>
      <c r="E20" s="50">
        <f t="shared" si="0"/>
        <v>106.5</v>
      </c>
      <c r="F20" s="51">
        <f t="shared" si="1"/>
        <v>155499.5</v>
      </c>
      <c r="G20" s="52">
        <f t="shared" si="2"/>
        <v>214179.33467476733</v>
      </c>
    </row>
    <row r="21" spans="1:7">
      <c r="A21" s="33"/>
      <c r="B21" s="41" t="s">
        <v>50</v>
      </c>
      <c r="C21" s="42">
        <v>15594</v>
      </c>
      <c r="D21" s="42">
        <v>1003</v>
      </c>
      <c r="E21" s="44">
        <f t="shared" si="0"/>
        <v>117.9</v>
      </c>
      <c r="F21" s="45">
        <f t="shared" si="1"/>
        <v>279132.60000000009</v>
      </c>
      <c r="G21" s="46">
        <f t="shared" si="2"/>
        <v>384467.05329623562</v>
      </c>
    </row>
    <row r="22" spans="1:7">
      <c r="A22" s="33"/>
      <c r="B22" s="47" t="s">
        <v>51</v>
      </c>
      <c r="C22" s="48">
        <v>175733</v>
      </c>
      <c r="D22" s="48">
        <v>790</v>
      </c>
      <c r="E22" s="50">
        <f t="shared" si="0"/>
        <v>92.8</v>
      </c>
      <c r="F22" s="51">
        <f t="shared" si="1"/>
        <v>0</v>
      </c>
      <c r="G22" s="52">
        <f t="shared" si="2"/>
        <v>0</v>
      </c>
    </row>
    <row r="23" spans="1:7">
      <c r="A23" s="33"/>
      <c r="B23" s="41" t="s">
        <v>52</v>
      </c>
      <c r="C23" s="42">
        <v>414605</v>
      </c>
      <c r="D23" s="42">
        <v>1787</v>
      </c>
      <c r="E23" s="44">
        <f t="shared" si="0"/>
        <v>210</v>
      </c>
      <c r="F23" s="45">
        <f t="shared" si="1"/>
        <v>45606550</v>
      </c>
      <c r="G23" s="46">
        <f t="shared" si="2"/>
        <v>62816797.068874896</v>
      </c>
    </row>
    <row r="24" spans="1:7">
      <c r="A24" s="33"/>
      <c r="B24" s="47" t="s">
        <v>53</v>
      </c>
      <c r="C24" s="48">
        <v>136798</v>
      </c>
      <c r="D24" s="48">
        <v>466</v>
      </c>
      <c r="E24" s="50">
        <f t="shared" si="0"/>
        <v>54.8</v>
      </c>
      <c r="F24" s="51">
        <f t="shared" si="1"/>
        <v>0</v>
      </c>
      <c r="G24" s="52">
        <f t="shared" si="2"/>
        <v>0</v>
      </c>
    </row>
    <row r="25" spans="1:7">
      <c r="A25" s="33"/>
      <c r="B25" s="41" t="s">
        <v>54</v>
      </c>
      <c r="C25" s="42">
        <v>84891</v>
      </c>
      <c r="D25" s="42">
        <v>502</v>
      </c>
      <c r="E25" s="44">
        <f t="shared" si="0"/>
        <v>59</v>
      </c>
      <c r="F25" s="45">
        <f t="shared" si="1"/>
        <v>0</v>
      </c>
      <c r="G25" s="46">
        <f t="shared" si="2"/>
        <v>0</v>
      </c>
    </row>
    <row r="26" spans="1:7">
      <c r="A26" s="33"/>
      <c r="B26" s="47" t="s">
        <v>55</v>
      </c>
      <c r="C26" s="48">
        <v>194855</v>
      </c>
      <c r="D26" s="48">
        <v>1165</v>
      </c>
      <c r="E26" s="50">
        <f t="shared" si="0"/>
        <v>136.9</v>
      </c>
      <c r="F26" s="51">
        <f t="shared" si="1"/>
        <v>7190149.5000000009</v>
      </c>
      <c r="G26" s="52">
        <f t="shared" si="2"/>
        <v>9903449.4395294618</v>
      </c>
    </row>
    <row r="27" spans="1:7">
      <c r="A27" s="33"/>
      <c r="B27" s="41" t="s">
        <v>56</v>
      </c>
      <c r="C27" s="42">
        <v>269406</v>
      </c>
      <c r="D27" s="42">
        <v>722</v>
      </c>
      <c r="E27" s="44">
        <f t="shared" si="0"/>
        <v>84.8</v>
      </c>
      <c r="F27" s="45">
        <f t="shared" si="1"/>
        <v>0</v>
      </c>
      <c r="G27" s="46">
        <f t="shared" si="2"/>
        <v>0</v>
      </c>
    </row>
    <row r="28" spans="1:7">
      <c r="A28" s="33"/>
      <c r="B28" s="47" t="s">
        <v>57</v>
      </c>
      <c r="C28" s="48">
        <v>242927</v>
      </c>
      <c r="D28" s="48">
        <v>1598</v>
      </c>
      <c r="E28" s="50">
        <f t="shared" si="0"/>
        <v>187.8</v>
      </c>
      <c r="F28" s="51">
        <f t="shared" si="1"/>
        <v>21328990.600000001</v>
      </c>
      <c r="G28" s="52">
        <f t="shared" si="2"/>
        <v>29377773.021729119</v>
      </c>
    </row>
    <row r="29" spans="1:7">
      <c r="A29" s="33"/>
      <c r="B29" s="41" t="s">
        <v>58</v>
      </c>
      <c r="C29" s="42">
        <v>71022</v>
      </c>
      <c r="D29" s="42">
        <v>1037</v>
      </c>
      <c r="E29" s="44">
        <f t="shared" si="0"/>
        <v>121.9</v>
      </c>
      <c r="F29" s="45">
        <f t="shared" si="1"/>
        <v>1555381.8000000005</v>
      </c>
      <c r="G29" s="46">
        <f t="shared" si="2"/>
        <v>2142326.1109472518</v>
      </c>
    </row>
    <row r="30" spans="1:7">
      <c r="A30" s="33"/>
      <c r="B30" s="47" t="s">
        <v>59</v>
      </c>
      <c r="C30" s="48">
        <v>24083</v>
      </c>
      <c r="D30" s="48">
        <v>426</v>
      </c>
      <c r="E30" s="50">
        <f t="shared" si="0"/>
        <v>50.1</v>
      </c>
      <c r="F30" s="51">
        <f t="shared" si="1"/>
        <v>0</v>
      </c>
      <c r="G30" s="52">
        <f t="shared" si="2"/>
        <v>0</v>
      </c>
    </row>
    <row r="31" spans="1:7">
      <c r="A31" s="33"/>
      <c r="B31" s="41" t="s">
        <v>60</v>
      </c>
      <c r="C31" s="42">
        <v>82987</v>
      </c>
      <c r="D31" s="42">
        <v>642</v>
      </c>
      <c r="E31" s="44">
        <f t="shared" si="0"/>
        <v>75.400000000000006</v>
      </c>
      <c r="F31" s="45">
        <f t="shared" si="1"/>
        <v>0</v>
      </c>
      <c r="G31" s="46">
        <f t="shared" si="2"/>
        <v>0</v>
      </c>
    </row>
    <row r="32" spans="1:7" ht="13.5" customHeight="1">
      <c r="B32" s="53" t="s">
        <v>61</v>
      </c>
      <c r="C32" s="54">
        <v>3082628</v>
      </c>
      <c r="D32" s="54">
        <v>851</v>
      </c>
      <c r="E32" s="56">
        <f t="shared" si="0"/>
        <v>100</v>
      </c>
      <c r="F32" s="57">
        <f>SUM(F6:F31)</f>
        <v>87832783.799999997</v>
      </c>
      <c r="G32" s="58">
        <f>SUM(G6:G31)</f>
        <v>120977670.00483403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>
      <c r="B1" s="15" t="s">
        <v>68</v>
      </c>
      <c r="C1" s="15"/>
      <c r="D1" s="15"/>
      <c r="E1" s="17"/>
      <c r="H1" s="16" t="str">
        <f>Info!$C$28</f>
        <v>FA_2015_20140616</v>
      </c>
    </row>
    <row r="2" spans="1:8" ht="23.25" customHeight="1">
      <c r="B2" s="18" t="str">
        <f>"Reference year "&amp;Info!C30</f>
        <v>Reference year 2015</v>
      </c>
      <c r="C2" s="18"/>
      <c r="D2" s="18"/>
      <c r="G2" s="60" t="s">
        <v>69</v>
      </c>
      <c r="H2" s="20">
        <f>GCC_Total!G2/6</f>
        <v>60488835.002416998</v>
      </c>
    </row>
    <row r="3" spans="1:8" ht="23.25" customHeight="1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>
      <c r="B4" s="23"/>
      <c r="C4" s="24" t="s">
        <v>72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2012</v>
      </c>
      <c r="D5" s="29">
        <f>GCC_1!D5</f>
        <v>2012</v>
      </c>
      <c r="E5" s="30"/>
      <c r="F5" s="30"/>
      <c r="G5" s="31"/>
      <c r="H5" s="32"/>
    </row>
    <row r="6" spans="1:8">
      <c r="A6" s="33"/>
      <c r="B6" s="34" t="s">
        <v>35</v>
      </c>
      <c r="C6" s="35">
        <v>36760</v>
      </c>
      <c r="D6" s="61">
        <f>GCC_1!D6</f>
        <v>1408575</v>
      </c>
      <c r="E6" s="36">
        <f t="shared" ref="E6:E32" si="0">C6/D6</f>
        <v>2.6097296913547379E-2</v>
      </c>
      <c r="F6" s="37">
        <f t="shared" ref="F6:F32" si="1">ROUND(E6/E$32*100,1)</f>
        <v>44.8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101478</v>
      </c>
      <c r="D7" s="62">
        <f>GCC_1!D7</f>
        <v>992617</v>
      </c>
      <c r="E7" s="43">
        <f t="shared" si="0"/>
        <v>0.10223278464906405</v>
      </c>
      <c r="F7" s="44">
        <f t="shared" si="1"/>
        <v>175.5</v>
      </c>
      <c r="G7" s="45">
        <f t="shared" si="2"/>
        <v>7661589</v>
      </c>
      <c r="H7" s="46">
        <f t="shared" si="3"/>
        <v>20877556.064328447</v>
      </c>
    </row>
    <row r="8" spans="1:8">
      <c r="A8" s="33"/>
      <c r="B8" s="47" t="s">
        <v>37</v>
      </c>
      <c r="C8" s="48">
        <v>37144</v>
      </c>
      <c r="D8" s="63">
        <f>GCC_1!D8</f>
        <v>386082</v>
      </c>
      <c r="E8" s="49">
        <f t="shared" si="0"/>
        <v>9.6207541403121613E-2</v>
      </c>
      <c r="F8" s="50">
        <f t="shared" si="1"/>
        <v>165.1</v>
      </c>
      <c r="G8" s="51">
        <f t="shared" si="2"/>
        <v>2418074.4</v>
      </c>
      <c r="H8" s="52">
        <f t="shared" si="3"/>
        <v>6589166.2752618771</v>
      </c>
    </row>
    <row r="9" spans="1:8">
      <c r="A9" s="33"/>
      <c r="B9" s="41" t="s">
        <v>38</v>
      </c>
      <c r="C9" s="42">
        <v>4731</v>
      </c>
      <c r="D9" s="62">
        <f>GCC_1!D9</f>
        <v>35693</v>
      </c>
      <c r="E9" s="43">
        <f t="shared" si="0"/>
        <v>0.13254699801081443</v>
      </c>
      <c r="F9" s="44">
        <f t="shared" si="1"/>
        <v>227.5</v>
      </c>
      <c r="G9" s="45">
        <f t="shared" si="2"/>
        <v>603202.5</v>
      </c>
      <c r="H9" s="46">
        <f t="shared" si="3"/>
        <v>1643705.2433761561</v>
      </c>
    </row>
    <row r="10" spans="1:8">
      <c r="A10" s="33"/>
      <c r="B10" s="47" t="s">
        <v>39</v>
      </c>
      <c r="C10" s="48">
        <v>13196</v>
      </c>
      <c r="D10" s="63">
        <f>GCC_1!D10</f>
        <v>149830</v>
      </c>
      <c r="E10" s="49">
        <f t="shared" si="0"/>
        <v>8.8073149569512107E-2</v>
      </c>
      <c r="F10" s="50">
        <f t="shared" si="1"/>
        <v>151.19999999999999</v>
      </c>
      <c r="G10" s="51">
        <f t="shared" si="2"/>
        <v>675635.19999999984</v>
      </c>
      <c r="H10" s="52">
        <f t="shared" si="3"/>
        <v>1841081.7608506226</v>
      </c>
    </row>
    <row r="11" spans="1:8">
      <c r="A11" s="33"/>
      <c r="B11" s="41" t="s">
        <v>40</v>
      </c>
      <c r="C11" s="42">
        <v>4780</v>
      </c>
      <c r="D11" s="62">
        <f>GCC_1!D11</f>
        <v>36115</v>
      </c>
      <c r="E11" s="43">
        <f t="shared" si="0"/>
        <v>0.13235497715630623</v>
      </c>
      <c r="F11" s="44">
        <f t="shared" si="1"/>
        <v>227.2</v>
      </c>
      <c r="G11" s="45">
        <f t="shared" si="2"/>
        <v>608016</v>
      </c>
      <c r="H11" s="46">
        <f t="shared" si="3"/>
        <v>1656821.8587565487</v>
      </c>
    </row>
    <row r="12" spans="1:8">
      <c r="A12" s="33"/>
      <c r="B12" s="47" t="s">
        <v>41</v>
      </c>
      <c r="C12" s="48">
        <v>3582</v>
      </c>
      <c r="D12" s="63">
        <f>GCC_1!D12</f>
        <v>41584</v>
      </c>
      <c r="E12" s="49">
        <f t="shared" si="0"/>
        <v>8.6138899576760297E-2</v>
      </c>
      <c r="F12" s="50">
        <f t="shared" si="1"/>
        <v>147.80000000000001</v>
      </c>
      <c r="G12" s="51">
        <f t="shared" si="2"/>
        <v>171219.60000000003</v>
      </c>
      <c r="H12" s="52">
        <f t="shared" si="3"/>
        <v>466567.28758380172</v>
      </c>
    </row>
    <row r="13" spans="1:8">
      <c r="A13" s="33"/>
      <c r="B13" s="41" t="s">
        <v>42</v>
      </c>
      <c r="C13" s="42">
        <v>2412</v>
      </c>
      <c r="D13" s="62">
        <f>GCC_1!D13</f>
        <v>39369</v>
      </c>
      <c r="E13" s="43">
        <f t="shared" si="0"/>
        <v>6.1266478701516421E-2</v>
      </c>
      <c r="F13" s="44">
        <f t="shared" si="1"/>
        <v>105.2</v>
      </c>
      <c r="G13" s="45">
        <f t="shared" si="2"/>
        <v>12542.400000000007</v>
      </c>
      <c r="H13" s="46">
        <f t="shared" si="3"/>
        <v>34177.591512835432</v>
      </c>
    </row>
    <row r="14" spans="1:8">
      <c r="A14" s="33"/>
      <c r="B14" s="47" t="s">
        <v>43</v>
      </c>
      <c r="C14" s="48">
        <v>6227</v>
      </c>
      <c r="D14" s="63">
        <f>GCC_1!D14</f>
        <v>116575</v>
      </c>
      <c r="E14" s="49">
        <f t="shared" si="0"/>
        <v>5.3416255629423121E-2</v>
      </c>
      <c r="F14" s="50">
        <f t="shared" si="1"/>
        <v>91.7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30712</v>
      </c>
      <c r="D15" s="62">
        <f>GCC_1!D15</f>
        <v>291395</v>
      </c>
      <c r="E15" s="43">
        <f t="shared" si="0"/>
        <v>0.1053964549837849</v>
      </c>
      <c r="F15" s="44">
        <f t="shared" si="1"/>
        <v>180.9</v>
      </c>
      <c r="G15" s="45">
        <f t="shared" si="2"/>
        <v>2484600.8000000003</v>
      </c>
      <c r="H15" s="46">
        <f t="shared" si="3"/>
        <v>6770448.3364319494</v>
      </c>
    </row>
    <row r="16" spans="1:8">
      <c r="A16" s="33"/>
      <c r="B16" s="47" t="s">
        <v>45</v>
      </c>
      <c r="C16" s="48">
        <v>9119</v>
      </c>
      <c r="D16" s="63">
        <f>GCC_1!D16</f>
        <v>259283</v>
      </c>
      <c r="E16" s="49">
        <f t="shared" si="0"/>
        <v>3.5170065141177785E-2</v>
      </c>
      <c r="F16" s="50">
        <f t="shared" si="1"/>
        <v>60.4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867</v>
      </c>
      <c r="D17" s="62">
        <f>GCC_1!D17</f>
        <v>187425</v>
      </c>
      <c r="E17" s="43">
        <f t="shared" si="0"/>
        <v>4.6258503401360547E-3</v>
      </c>
      <c r="F17" s="44">
        <f t="shared" si="1"/>
        <v>7.9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5018</v>
      </c>
      <c r="D18" s="63">
        <f>GCC_1!D18</f>
        <v>276537</v>
      </c>
      <c r="E18" s="49">
        <f t="shared" si="0"/>
        <v>1.814585390020142E-2</v>
      </c>
      <c r="F18" s="50">
        <f t="shared" si="1"/>
        <v>31.1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2524</v>
      </c>
      <c r="D19" s="62">
        <f>GCC_1!D19</f>
        <v>77955</v>
      </c>
      <c r="E19" s="43">
        <f t="shared" si="0"/>
        <v>3.237765377461356E-2</v>
      </c>
      <c r="F19" s="44">
        <f t="shared" si="1"/>
        <v>55.6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6685</v>
      </c>
      <c r="D20" s="63">
        <f>GCC_1!D20</f>
        <v>53438</v>
      </c>
      <c r="E20" s="49">
        <f t="shared" si="0"/>
        <v>0.12509824469478648</v>
      </c>
      <c r="F20" s="50">
        <f t="shared" si="1"/>
        <v>214.7</v>
      </c>
      <c r="G20" s="51">
        <f t="shared" si="2"/>
        <v>766769.49999999988</v>
      </c>
      <c r="H20" s="52">
        <f t="shared" si="3"/>
        <v>2089419.4695992032</v>
      </c>
    </row>
    <row r="21" spans="1:8">
      <c r="A21" s="33"/>
      <c r="B21" s="41" t="s">
        <v>50</v>
      </c>
      <c r="C21" s="42">
        <v>3467</v>
      </c>
      <c r="D21" s="62">
        <f>GCC_1!D21</f>
        <v>15717</v>
      </c>
      <c r="E21" s="43">
        <f t="shared" si="0"/>
        <v>0.22058917096137939</v>
      </c>
      <c r="F21" s="44">
        <f t="shared" si="1"/>
        <v>378.6</v>
      </c>
      <c r="G21" s="45">
        <f t="shared" si="2"/>
        <v>965906.20000000007</v>
      </c>
      <c r="H21" s="46">
        <f t="shared" si="3"/>
        <v>2632059.8564321902</v>
      </c>
    </row>
    <row r="22" spans="1:8">
      <c r="A22" s="33"/>
      <c r="B22" s="47" t="s">
        <v>51</v>
      </c>
      <c r="C22" s="48">
        <v>33935</v>
      </c>
      <c r="D22" s="63">
        <f>GCC_1!D22</f>
        <v>487060</v>
      </c>
      <c r="E22" s="49">
        <f t="shared" si="0"/>
        <v>6.967314088613312E-2</v>
      </c>
      <c r="F22" s="50">
        <f t="shared" si="1"/>
        <v>119.6</v>
      </c>
      <c r="G22" s="51">
        <f t="shared" si="2"/>
        <v>665125.99999999977</v>
      </c>
      <c r="H22" s="52">
        <f t="shared" si="3"/>
        <v>1812444.5666352657</v>
      </c>
    </row>
    <row r="23" spans="1:8">
      <c r="A23" s="33"/>
      <c r="B23" s="41" t="s">
        <v>52</v>
      </c>
      <c r="C23" s="42">
        <v>25004</v>
      </c>
      <c r="D23" s="62">
        <f>GCC_1!D23</f>
        <v>193920</v>
      </c>
      <c r="E23" s="43">
        <f t="shared" si="0"/>
        <v>0.12893976897689768</v>
      </c>
      <c r="F23" s="44">
        <f t="shared" si="1"/>
        <v>221.3</v>
      </c>
      <c r="G23" s="45">
        <f t="shared" si="2"/>
        <v>3032985.2</v>
      </c>
      <c r="H23" s="46">
        <f t="shared" si="3"/>
        <v>8264776.217476354</v>
      </c>
    </row>
    <row r="24" spans="1:8">
      <c r="A24" s="33"/>
      <c r="B24" s="47" t="s">
        <v>53</v>
      </c>
      <c r="C24" s="48">
        <v>17950</v>
      </c>
      <c r="D24" s="63">
        <f>GCC_1!D24</f>
        <v>627340</v>
      </c>
      <c r="E24" s="49">
        <f t="shared" si="0"/>
        <v>2.8612873401982975E-2</v>
      </c>
      <c r="F24" s="50">
        <f t="shared" si="1"/>
        <v>49.1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23602</v>
      </c>
      <c r="D25" s="62">
        <f>GCC_1!D25</f>
        <v>256213</v>
      </c>
      <c r="E25" s="43">
        <f t="shared" si="0"/>
        <v>9.2118666890438808E-2</v>
      </c>
      <c r="F25" s="44">
        <f t="shared" si="1"/>
        <v>158.1</v>
      </c>
      <c r="G25" s="45">
        <f t="shared" si="2"/>
        <v>1371276.2</v>
      </c>
      <c r="H25" s="46">
        <f t="shared" si="3"/>
        <v>3736678.6113401894</v>
      </c>
    </row>
    <row r="26" spans="1:8">
      <c r="A26" s="33"/>
      <c r="B26" s="47" t="s">
        <v>55</v>
      </c>
      <c r="C26" s="48">
        <v>15005</v>
      </c>
      <c r="D26" s="63">
        <f>GCC_1!D26</f>
        <v>341652</v>
      </c>
      <c r="E26" s="49">
        <f t="shared" si="0"/>
        <v>4.3918958472363691E-2</v>
      </c>
      <c r="F26" s="50">
        <f t="shared" si="1"/>
        <v>75.400000000000006</v>
      </c>
      <c r="G26" s="51">
        <f t="shared" si="2"/>
        <v>0</v>
      </c>
      <c r="H26" s="52">
        <f t="shared" si="3"/>
        <v>0</v>
      </c>
    </row>
    <row r="27" spans="1:8">
      <c r="A27" s="33"/>
      <c r="B27" s="41" t="s">
        <v>56</v>
      </c>
      <c r="C27" s="42">
        <v>40150</v>
      </c>
      <c r="D27" s="62">
        <f>GCC_1!D27</f>
        <v>734356</v>
      </c>
      <c r="E27" s="43">
        <f t="shared" si="0"/>
        <v>5.4673754963532675E-2</v>
      </c>
      <c r="F27" s="44">
        <f t="shared" si="1"/>
        <v>93.8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20466</v>
      </c>
      <c r="D28" s="63">
        <f>GCC_1!D28</f>
        <v>321732</v>
      </c>
      <c r="E28" s="49">
        <f t="shared" si="0"/>
        <v>6.3611950318898963E-2</v>
      </c>
      <c r="F28" s="50">
        <f t="shared" si="1"/>
        <v>109.2</v>
      </c>
      <c r="G28" s="51">
        <f t="shared" si="2"/>
        <v>188287.20000000007</v>
      </c>
      <c r="H28" s="52">
        <f t="shared" si="3"/>
        <v>513075.88728596963</v>
      </c>
    </row>
    <row r="29" spans="1:8">
      <c r="A29" s="33"/>
      <c r="B29" s="41" t="s">
        <v>58</v>
      </c>
      <c r="C29" s="42">
        <v>9998</v>
      </c>
      <c r="D29" s="62">
        <f>GCC_1!D29</f>
        <v>174554</v>
      </c>
      <c r="E29" s="43">
        <f t="shared" si="0"/>
        <v>5.7277404127089614E-2</v>
      </c>
      <c r="F29" s="44">
        <f t="shared" si="1"/>
        <v>98.3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6236</v>
      </c>
      <c r="D30" s="63">
        <f>GCC_1!D30</f>
        <v>463101</v>
      </c>
      <c r="E30" s="49">
        <f t="shared" si="0"/>
        <v>1.3465745053454862E-2</v>
      </c>
      <c r="F30" s="50">
        <f t="shared" si="1"/>
        <v>23.1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7353</v>
      </c>
      <c r="D31" s="62">
        <f>GCC_1!D31</f>
        <v>70942</v>
      </c>
      <c r="E31" s="43">
        <f t="shared" si="0"/>
        <v>0.10364805052014321</v>
      </c>
      <c r="F31" s="44">
        <f t="shared" si="1"/>
        <v>177.9</v>
      </c>
      <c r="G31" s="45">
        <f t="shared" si="2"/>
        <v>572798.70000000007</v>
      </c>
      <c r="H31" s="46">
        <f t="shared" si="3"/>
        <v>1560855.9755456022</v>
      </c>
    </row>
    <row r="32" spans="1:8" ht="13.5" customHeight="1">
      <c r="B32" s="53" t="s">
        <v>61</v>
      </c>
      <c r="C32" s="54">
        <v>468401</v>
      </c>
      <c r="D32" s="64">
        <f>SUM(D6:D31)</f>
        <v>8039060</v>
      </c>
      <c r="E32" s="55">
        <f t="shared" si="0"/>
        <v>5.8265642998061966E-2</v>
      </c>
      <c r="F32" s="56">
        <f t="shared" si="1"/>
        <v>100</v>
      </c>
      <c r="G32" s="57">
        <f>SUM(G6:G31)</f>
        <v>22198028.899999995</v>
      </c>
      <c r="H32" s="58">
        <f>SUM(H6:H31)</f>
        <v>60488835.002417013</v>
      </c>
    </row>
    <row r="33" spans="2: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>
      <c r="B1" s="15" t="s">
        <v>73</v>
      </c>
      <c r="C1" s="15"/>
      <c r="D1" s="15"/>
      <c r="H1" s="16" t="str">
        <f>Info!$C$28</f>
        <v>FA_2015_20140616</v>
      </c>
    </row>
    <row r="2" spans="1:8" ht="22.5" customHeight="1">
      <c r="B2" s="18" t="str">
        <f>"Reference year "&amp;Info!C30</f>
        <v>Reference year 2015</v>
      </c>
      <c r="C2" s="18"/>
      <c r="D2" s="18"/>
      <c r="E2" s="14"/>
      <c r="F2" s="14"/>
      <c r="G2" s="60" t="s">
        <v>74</v>
      </c>
      <c r="H2" s="20">
        <f>GCC_Total!G2/6</f>
        <v>60488835.002416998</v>
      </c>
    </row>
    <row r="3" spans="1:8" ht="22.5" customHeight="1">
      <c r="H3" s="22" t="s">
        <v>71</v>
      </c>
    </row>
    <row r="4" spans="1:8" ht="38.25" customHeight="1">
      <c r="B4" s="23"/>
      <c r="C4" s="24" t="s">
        <v>29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2012</v>
      </c>
      <c r="D5" s="29">
        <v>2012</v>
      </c>
      <c r="E5" s="30"/>
      <c r="F5" s="30"/>
      <c r="G5" s="31"/>
      <c r="H5" s="32"/>
    </row>
    <row r="6" spans="1:8">
      <c r="A6" s="33"/>
      <c r="B6" s="34" t="s">
        <v>35</v>
      </c>
      <c r="C6" s="35">
        <v>1408575</v>
      </c>
      <c r="D6" s="35">
        <v>172894</v>
      </c>
      <c r="E6" s="36">
        <f t="shared" ref="E6:E32" si="0">D6/C6</f>
        <v>0.12274390785013223</v>
      </c>
      <c r="F6" s="37">
        <f t="shared" ref="F6:F32" si="1">ROUND(E6/E$32*100,1)</f>
        <v>23.9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992617</v>
      </c>
      <c r="D7" s="42">
        <v>595948</v>
      </c>
      <c r="E7" s="43">
        <f t="shared" si="0"/>
        <v>0.60038061004395449</v>
      </c>
      <c r="F7" s="44">
        <f t="shared" si="1"/>
        <v>116.9</v>
      </c>
      <c r="G7" s="45">
        <f t="shared" si="2"/>
        <v>16775227.300000006</v>
      </c>
      <c r="H7" s="46">
        <f t="shared" si="3"/>
        <v>3663709.0527535384</v>
      </c>
    </row>
    <row r="8" spans="1:8">
      <c r="A8" s="33"/>
      <c r="B8" s="47" t="s">
        <v>37</v>
      </c>
      <c r="C8" s="48">
        <v>386082</v>
      </c>
      <c r="D8" s="48">
        <v>149352</v>
      </c>
      <c r="E8" s="49">
        <f t="shared" si="0"/>
        <v>0.38684010132562513</v>
      </c>
      <c r="F8" s="50">
        <f t="shared" si="1"/>
        <v>75.3</v>
      </c>
      <c r="G8" s="51">
        <f t="shared" si="2"/>
        <v>0</v>
      </c>
      <c r="H8" s="52">
        <f t="shared" si="3"/>
        <v>0</v>
      </c>
    </row>
    <row r="9" spans="1:8">
      <c r="A9" s="33"/>
      <c r="B9" s="41" t="s">
        <v>38</v>
      </c>
      <c r="C9" s="42">
        <v>35693</v>
      </c>
      <c r="D9" s="42">
        <v>107656</v>
      </c>
      <c r="E9" s="43">
        <f t="shared" si="0"/>
        <v>3.0161656347182921</v>
      </c>
      <c r="F9" s="44">
        <f t="shared" si="1"/>
        <v>587.29999999999995</v>
      </c>
      <c r="G9" s="45">
        <f t="shared" si="2"/>
        <v>17393198.899999999</v>
      </c>
      <c r="H9" s="46">
        <f t="shared" si="3"/>
        <v>3798674.0284748841</v>
      </c>
    </row>
    <row r="10" spans="1:8">
      <c r="A10" s="33"/>
      <c r="B10" s="47" t="s">
        <v>39</v>
      </c>
      <c r="C10" s="48">
        <v>149830</v>
      </c>
      <c r="D10" s="48">
        <v>90783</v>
      </c>
      <c r="E10" s="49">
        <f t="shared" si="0"/>
        <v>0.60590669425348731</v>
      </c>
      <c r="F10" s="50">
        <f t="shared" si="1"/>
        <v>118</v>
      </c>
      <c r="G10" s="51">
        <f t="shared" si="2"/>
        <v>2696940</v>
      </c>
      <c r="H10" s="52">
        <f t="shared" si="3"/>
        <v>589011.60121586686</v>
      </c>
    </row>
    <row r="11" spans="1:8">
      <c r="A11" s="33"/>
      <c r="B11" s="41" t="s">
        <v>40</v>
      </c>
      <c r="C11" s="42">
        <v>36115</v>
      </c>
      <c r="D11" s="42">
        <v>49058</v>
      </c>
      <c r="E11" s="43">
        <f t="shared" si="0"/>
        <v>1.3583829433753287</v>
      </c>
      <c r="F11" s="44">
        <f t="shared" si="1"/>
        <v>264.5</v>
      </c>
      <c r="G11" s="45">
        <f t="shared" si="2"/>
        <v>5940917.5</v>
      </c>
      <c r="H11" s="46">
        <f t="shared" si="3"/>
        <v>1297496.1732060651</v>
      </c>
    </row>
    <row r="12" spans="1:8">
      <c r="A12" s="33"/>
      <c r="B12" s="47" t="s">
        <v>41</v>
      </c>
      <c r="C12" s="48">
        <v>41584</v>
      </c>
      <c r="D12" s="48">
        <v>27584</v>
      </c>
      <c r="E12" s="49">
        <f t="shared" si="0"/>
        <v>0.66333205078876489</v>
      </c>
      <c r="F12" s="50">
        <f t="shared" si="1"/>
        <v>129.19999999999999</v>
      </c>
      <c r="G12" s="51">
        <f t="shared" si="2"/>
        <v>1214252.7999999996</v>
      </c>
      <c r="H12" s="52">
        <f t="shared" si="3"/>
        <v>265192.76884500566</v>
      </c>
    </row>
    <row r="13" spans="1:8">
      <c r="A13" s="33"/>
      <c r="B13" s="41" t="s">
        <v>42</v>
      </c>
      <c r="C13" s="42">
        <v>39369</v>
      </c>
      <c r="D13" s="42">
        <v>68537</v>
      </c>
      <c r="E13" s="43">
        <f t="shared" si="0"/>
        <v>1.7408875003175086</v>
      </c>
      <c r="F13" s="44">
        <f t="shared" si="1"/>
        <v>339</v>
      </c>
      <c r="G13" s="45">
        <f t="shared" si="2"/>
        <v>9409191</v>
      </c>
      <c r="H13" s="46">
        <f t="shared" si="3"/>
        <v>2054966.9837133654</v>
      </c>
    </row>
    <row r="14" spans="1:8">
      <c r="A14" s="33"/>
      <c r="B14" s="47" t="s">
        <v>43</v>
      </c>
      <c r="C14" s="48">
        <v>116575</v>
      </c>
      <c r="D14" s="48">
        <v>23873</v>
      </c>
      <c r="E14" s="49">
        <f t="shared" si="0"/>
        <v>0.20478661805704482</v>
      </c>
      <c r="F14" s="50">
        <f t="shared" si="1"/>
        <v>39.9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291395</v>
      </c>
      <c r="D15" s="42">
        <v>167079</v>
      </c>
      <c r="E15" s="43">
        <f t="shared" si="0"/>
        <v>0.5733763448240361</v>
      </c>
      <c r="F15" s="44">
        <f t="shared" si="1"/>
        <v>111.6</v>
      </c>
      <c r="G15" s="45">
        <f t="shared" si="2"/>
        <v>3380181.9999999981</v>
      </c>
      <c r="H15" s="46">
        <f t="shared" si="3"/>
        <v>738231.63000328164</v>
      </c>
    </row>
    <row r="16" spans="1:8">
      <c r="A16" s="33"/>
      <c r="B16" s="47" t="s">
        <v>45</v>
      </c>
      <c r="C16" s="48">
        <v>259283</v>
      </c>
      <c r="D16" s="48">
        <v>79043</v>
      </c>
      <c r="E16" s="49">
        <f t="shared" si="0"/>
        <v>0.30485222710320381</v>
      </c>
      <c r="F16" s="50">
        <f t="shared" si="1"/>
        <v>59.4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187425</v>
      </c>
      <c r="D17" s="42">
        <v>3695</v>
      </c>
      <c r="E17" s="43">
        <f t="shared" si="0"/>
        <v>1.971455248766173E-2</v>
      </c>
      <c r="F17" s="44">
        <f t="shared" si="1"/>
        <v>3.8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276537</v>
      </c>
      <c r="D18" s="48">
        <v>51767</v>
      </c>
      <c r="E18" s="49">
        <f t="shared" si="0"/>
        <v>0.18719737322672916</v>
      </c>
      <c r="F18" s="50">
        <f t="shared" si="1"/>
        <v>36.5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77955</v>
      </c>
      <c r="D19" s="42">
        <v>29841</v>
      </c>
      <c r="E19" s="43">
        <f t="shared" si="0"/>
        <v>0.38279776794304404</v>
      </c>
      <c r="F19" s="44">
        <f t="shared" si="1"/>
        <v>74.5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53438</v>
      </c>
      <c r="D20" s="48">
        <v>24284</v>
      </c>
      <c r="E20" s="49">
        <f t="shared" si="0"/>
        <v>0.45443317489426999</v>
      </c>
      <c r="F20" s="50">
        <f t="shared" si="1"/>
        <v>88.5</v>
      </c>
      <c r="G20" s="51">
        <f t="shared" si="2"/>
        <v>0</v>
      </c>
      <c r="H20" s="52">
        <f t="shared" si="3"/>
        <v>0</v>
      </c>
    </row>
    <row r="21" spans="1:8">
      <c r="A21" s="33"/>
      <c r="B21" s="41" t="s">
        <v>50</v>
      </c>
      <c r="C21" s="42">
        <v>15717</v>
      </c>
      <c r="D21" s="42">
        <v>17248</v>
      </c>
      <c r="E21" s="43">
        <f t="shared" si="0"/>
        <v>1.0974104472863777</v>
      </c>
      <c r="F21" s="44">
        <f t="shared" si="1"/>
        <v>213.7</v>
      </c>
      <c r="G21" s="45">
        <f t="shared" si="2"/>
        <v>1787022.9</v>
      </c>
      <c r="H21" s="46">
        <f t="shared" si="3"/>
        <v>390285.73855496303</v>
      </c>
    </row>
    <row r="22" spans="1:8">
      <c r="A22" s="33"/>
      <c r="B22" s="47" t="s">
        <v>51</v>
      </c>
      <c r="C22" s="48">
        <v>487060</v>
      </c>
      <c r="D22" s="48">
        <v>202568</v>
      </c>
      <c r="E22" s="49">
        <f t="shared" si="0"/>
        <v>0.41589947850367509</v>
      </c>
      <c r="F22" s="50">
        <f t="shared" si="1"/>
        <v>81</v>
      </c>
      <c r="G22" s="51">
        <f t="shared" si="2"/>
        <v>0</v>
      </c>
      <c r="H22" s="52">
        <f t="shared" si="3"/>
        <v>0</v>
      </c>
    </row>
    <row r="23" spans="1:8">
      <c r="A23" s="33"/>
      <c r="B23" s="41" t="s">
        <v>52</v>
      </c>
      <c r="C23" s="42">
        <v>193920</v>
      </c>
      <c r="D23" s="42">
        <v>710540</v>
      </c>
      <c r="E23" s="43">
        <f t="shared" si="0"/>
        <v>3.664088283828383</v>
      </c>
      <c r="F23" s="44">
        <f t="shared" si="1"/>
        <v>713.5</v>
      </c>
      <c r="G23" s="45">
        <f t="shared" si="2"/>
        <v>118969920</v>
      </c>
      <c r="H23" s="46">
        <f t="shared" si="3"/>
        <v>25983026.346794363</v>
      </c>
    </row>
    <row r="24" spans="1:8">
      <c r="A24" s="33"/>
      <c r="B24" s="47" t="s">
        <v>53</v>
      </c>
      <c r="C24" s="48">
        <v>627340</v>
      </c>
      <c r="D24" s="48">
        <v>140379</v>
      </c>
      <c r="E24" s="49">
        <f t="shared" si="0"/>
        <v>0.22376861032295087</v>
      </c>
      <c r="F24" s="50">
        <f t="shared" si="1"/>
        <v>43.6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256213</v>
      </c>
      <c r="D25" s="42">
        <v>99101</v>
      </c>
      <c r="E25" s="43">
        <f t="shared" si="0"/>
        <v>0.38679145866915415</v>
      </c>
      <c r="F25" s="44">
        <f t="shared" si="1"/>
        <v>75.3</v>
      </c>
      <c r="G25" s="45">
        <f t="shared" si="2"/>
        <v>0</v>
      </c>
      <c r="H25" s="46">
        <f t="shared" si="3"/>
        <v>0</v>
      </c>
    </row>
    <row r="26" spans="1:8">
      <c r="A26" s="33"/>
      <c r="B26" s="47" t="s">
        <v>55</v>
      </c>
      <c r="C26" s="48">
        <v>341652</v>
      </c>
      <c r="D26" s="48">
        <v>281214</v>
      </c>
      <c r="E26" s="49">
        <f t="shared" si="0"/>
        <v>0.82310069895683324</v>
      </c>
      <c r="F26" s="50">
        <f t="shared" si="1"/>
        <v>160.30000000000001</v>
      </c>
      <c r="G26" s="51">
        <f t="shared" si="2"/>
        <v>20601615.600000005</v>
      </c>
      <c r="H26" s="52">
        <f t="shared" si="3"/>
        <v>4499392.1229948709</v>
      </c>
    </row>
    <row r="27" spans="1:8">
      <c r="A27" s="33"/>
      <c r="B27" s="41" t="s">
        <v>56</v>
      </c>
      <c r="C27" s="42">
        <v>734356</v>
      </c>
      <c r="D27" s="42">
        <v>321189</v>
      </c>
      <c r="E27" s="43">
        <f t="shared" si="0"/>
        <v>0.43737506059731246</v>
      </c>
      <c r="F27" s="44">
        <f t="shared" si="1"/>
        <v>85.2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321732</v>
      </c>
      <c r="D28" s="48">
        <v>522433</v>
      </c>
      <c r="E28" s="49">
        <f t="shared" si="0"/>
        <v>1.6238142304775403</v>
      </c>
      <c r="F28" s="50">
        <f t="shared" si="1"/>
        <v>316.2</v>
      </c>
      <c r="G28" s="51">
        <f t="shared" si="2"/>
        <v>69558458.399999991</v>
      </c>
      <c r="H28" s="52">
        <f t="shared" si="3"/>
        <v>15191564.869923417</v>
      </c>
    </row>
    <row r="29" spans="1:8">
      <c r="A29" s="33"/>
      <c r="B29" s="41" t="s">
        <v>58</v>
      </c>
      <c r="C29" s="42">
        <v>174554</v>
      </c>
      <c r="D29" s="42">
        <v>80299</v>
      </c>
      <c r="E29" s="43">
        <f t="shared" si="0"/>
        <v>0.46002383216655018</v>
      </c>
      <c r="F29" s="44">
        <f t="shared" si="1"/>
        <v>89.6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463101</v>
      </c>
      <c r="D30" s="48">
        <v>28246</v>
      </c>
      <c r="E30" s="49">
        <f t="shared" si="0"/>
        <v>6.0993174275158116E-2</v>
      </c>
      <c r="F30" s="50">
        <f t="shared" si="1"/>
        <v>11.9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70942</v>
      </c>
      <c r="D31" s="42">
        <v>83855</v>
      </c>
      <c r="E31" s="43">
        <f t="shared" si="0"/>
        <v>1.1820219334103916</v>
      </c>
      <c r="F31" s="44">
        <f t="shared" si="1"/>
        <v>230.2</v>
      </c>
      <c r="G31" s="45">
        <f t="shared" si="2"/>
        <v>9236648.3999999985</v>
      </c>
      <c r="H31" s="46">
        <f t="shared" si="3"/>
        <v>2017283.6859373865</v>
      </c>
    </row>
    <row r="32" spans="1:8" ht="13.5" customHeight="1">
      <c r="B32" s="53" t="s">
        <v>61</v>
      </c>
      <c r="C32" s="54">
        <v>8039060</v>
      </c>
      <c r="D32" s="54">
        <v>4128466</v>
      </c>
      <c r="E32" s="55">
        <f t="shared" si="0"/>
        <v>0.51355083803330237</v>
      </c>
      <c r="F32" s="56">
        <f t="shared" si="1"/>
        <v>100</v>
      </c>
      <c r="G32" s="57">
        <f>SUM(G6:G31)</f>
        <v>276963574.79999995</v>
      </c>
      <c r="H32" s="58">
        <f>SUM(H6:H31)</f>
        <v>60488835.002417013</v>
      </c>
    </row>
    <row r="33" spans="2: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K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>
      <c r="B1" s="65" t="str">
        <f>"GCC summary "&amp;Info!C30</f>
        <v>GCC summary 2015</v>
      </c>
      <c r="C1" s="65"/>
      <c r="D1" s="65"/>
      <c r="G1" s="16" t="str">
        <f>Info!$C$28</f>
        <v>FA_2015_20140616</v>
      </c>
      <c r="J1" s="66"/>
      <c r="K1" s="66"/>
    </row>
    <row r="2" spans="1:11" ht="15.75" customHeight="1">
      <c r="D2" s="67"/>
      <c r="E2" s="66"/>
      <c r="F2" s="68" t="s">
        <v>76</v>
      </c>
      <c r="G2" s="20">
        <v>362933010.01450199</v>
      </c>
    </row>
    <row r="3" spans="1:11" ht="9.75" customHeight="1">
      <c r="C3" s="69"/>
      <c r="D3" s="69"/>
      <c r="E3" s="69"/>
      <c r="F3" s="69"/>
      <c r="G3" s="69"/>
    </row>
    <row r="4" spans="1:11">
      <c r="A4" s="70"/>
      <c r="B4" s="71" t="s">
        <v>77</v>
      </c>
      <c r="C4" s="71"/>
      <c r="H4" s="1"/>
    </row>
    <row r="5" spans="1:11" s="72" customFormat="1" ht="15" customHeight="1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>
      <c r="A7" s="33"/>
      <c r="B7" s="41" t="s">
        <v>36</v>
      </c>
      <c r="C7" s="45">
        <f>GCC_1!$H7</f>
        <v>1978675.4726844726</v>
      </c>
      <c r="D7" s="45">
        <f>GCC_2!$G7</f>
        <v>1592153.9651112841</v>
      </c>
      <c r="E7" s="45">
        <f>GCC_3!$H7</f>
        <v>20877556.064328447</v>
      </c>
      <c r="F7" s="45">
        <f>GCC_4!$H7</f>
        <v>3663709.0527535384</v>
      </c>
      <c r="G7" s="77">
        <f t="shared" si="0"/>
        <v>28112094.554877743</v>
      </c>
      <c r="J7" s="76"/>
    </row>
    <row r="8" spans="1:11" s="72" customFormat="1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6589166.2752618771</v>
      </c>
      <c r="F8" s="51">
        <f>GCC_4!$H8</f>
        <v>0</v>
      </c>
      <c r="G8" s="78">
        <f t="shared" si="0"/>
        <v>6589166.2752618771</v>
      </c>
      <c r="J8" s="76"/>
    </row>
    <row r="9" spans="1:11" s="72" customFormat="1">
      <c r="A9" s="33"/>
      <c r="B9" s="41" t="s">
        <v>38</v>
      </c>
      <c r="C9" s="45">
        <f>GCC_1!$H9</f>
        <v>557518.7401938847</v>
      </c>
      <c r="D9" s="45">
        <f>GCC_2!$G9</f>
        <v>5690067.1010725936</v>
      </c>
      <c r="E9" s="45">
        <f>GCC_3!$H9</f>
        <v>1643705.2433761561</v>
      </c>
      <c r="F9" s="45">
        <f>GCC_4!$H9</f>
        <v>3798674.0284748841</v>
      </c>
      <c r="G9" s="77">
        <f t="shared" si="0"/>
        <v>11689965.11311752</v>
      </c>
      <c r="J9" s="76"/>
    </row>
    <row r="10" spans="1:11" s="72" customFormat="1">
      <c r="A10" s="33"/>
      <c r="B10" s="47" t="s">
        <v>39</v>
      </c>
      <c r="C10" s="51">
        <f>GCC_1!$H10</f>
        <v>2264525.9610820762</v>
      </c>
      <c r="D10" s="51">
        <f>GCC_2!$G10</f>
        <v>2130468.9395706155</v>
      </c>
      <c r="E10" s="51">
        <f>GCC_3!$H10</f>
        <v>1841081.7608506226</v>
      </c>
      <c r="F10" s="51">
        <f>GCC_4!$H10</f>
        <v>589011.60121586686</v>
      </c>
      <c r="G10" s="78">
        <f t="shared" si="0"/>
        <v>6825088.2627191804</v>
      </c>
      <c r="J10" s="76"/>
    </row>
    <row r="11" spans="1:11" s="72" customFormat="1">
      <c r="A11" s="33"/>
      <c r="B11" s="41" t="s">
        <v>40</v>
      </c>
      <c r="C11" s="45">
        <f>GCC_1!$H11</f>
        <v>454103.66734975693</v>
      </c>
      <c r="D11" s="45">
        <f>GCC_2!$G11</f>
        <v>2870758.2930457816</v>
      </c>
      <c r="E11" s="45">
        <f>GCC_3!$H11</f>
        <v>1656821.8587565487</v>
      </c>
      <c r="F11" s="45">
        <f>GCC_4!$H11</f>
        <v>1297496.1732060651</v>
      </c>
      <c r="G11" s="77">
        <f t="shared" si="0"/>
        <v>6279179.9923581518</v>
      </c>
      <c r="J11" s="76"/>
    </row>
    <row r="12" spans="1:11" s="72" customFormat="1">
      <c r="A12" s="33"/>
      <c r="B12" s="47" t="s">
        <v>41</v>
      </c>
      <c r="C12" s="51">
        <f>GCC_1!$H12</f>
        <v>0</v>
      </c>
      <c r="D12" s="51">
        <f>GCC_2!$G12</f>
        <v>538186.19097262213</v>
      </c>
      <c r="E12" s="51">
        <f>GCC_3!$H12</f>
        <v>466567.28758380172</v>
      </c>
      <c r="F12" s="51">
        <f>GCC_4!$H12</f>
        <v>265192.76884500566</v>
      </c>
      <c r="G12" s="78">
        <f t="shared" si="0"/>
        <v>1269946.2474014296</v>
      </c>
      <c r="J12" s="76"/>
    </row>
    <row r="13" spans="1:11" s="72" customFormat="1">
      <c r="A13" s="33"/>
      <c r="B13" s="41" t="s">
        <v>42</v>
      </c>
      <c r="C13" s="45">
        <f>GCC_1!$H13</f>
        <v>0</v>
      </c>
      <c r="D13" s="45">
        <f>GCC_2!$G13</f>
        <v>3317043.4860093831</v>
      </c>
      <c r="E13" s="45">
        <f>GCC_3!$H13</f>
        <v>34177.591512835432</v>
      </c>
      <c r="F13" s="45">
        <f>GCC_4!$H13</f>
        <v>2054966.9837133654</v>
      </c>
      <c r="G13" s="77">
        <f t="shared" si="0"/>
        <v>5406188.0612355843</v>
      </c>
      <c r="J13" s="76"/>
    </row>
    <row r="14" spans="1:11" s="72" customFormat="1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>
      <c r="A15" s="33"/>
      <c r="B15" s="41" t="s">
        <v>44</v>
      </c>
      <c r="C15" s="45">
        <f>GCC_1!$H15</f>
        <v>1750233.4752605448</v>
      </c>
      <c r="D15" s="45">
        <f>GCC_2!$G15</f>
        <v>0</v>
      </c>
      <c r="E15" s="45">
        <f>GCC_3!$H15</f>
        <v>6770448.3364319494</v>
      </c>
      <c r="F15" s="45">
        <f>GCC_4!$H15</f>
        <v>738231.63000328164</v>
      </c>
      <c r="G15" s="77">
        <f t="shared" si="0"/>
        <v>9258913.4416957758</v>
      </c>
      <c r="J15" s="76"/>
    </row>
    <row r="16" spans="1:11" s="72" customFormat="1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>
      <c r="A20" s="33"/>
      <c r="B20" s="47" t="s">
        <v>49</v>
      </c>
      <c r="C20" s="51">
        <f>GCC_1!$H20</f>
        <v>16782018.746914241</v>
      </c>
      <c r="D20" s="51">
        <f>GCC_2!$G20</f>
        <v>214179.33467476733</v>
      </c>
      <c r="E20" s="51">
        <f>GCC_3!$H20</f>
        <v>2089419.4695992032</v>
      </c>
      <c r="F20" s="51">
        <f>GCC_4!$H20</f>
        <v>0</v>
      </c>
      <c r="G20" s="78">
        <f t="shared" si="0"/>
        <v>19085617.551188212</v>
      </c>
      <c r="J20" s="76"/>
    </row>
    <row r="21" spans="1:10" s="72" customFormat="1">
      <c r="A21" s="33"/>
      <c r="B21" s="41" t="s">
        <v>50</v>
      </c>
      <c r="C21" s="45">
        <f>GCC_1!$H21</f>
        <v>5029286.2379333628</v>
      </c>
      <c r="D21" s="45">
        <f>GCC_2!$G21</f>
        <v>384467.05329623562</v>
      </c>
      <c r="E21" s="45">
        <f>GCC_3!$H21</f>
        <v>2632059.8564321902</v>
      </c>
      <c r="F21" s="45">
        <f>GCC_4!$H21</f>
        <v>390285.73855496303</v>
      </c>
      <c r="G21" s="77">
        <f t="shared" si="0"/>
        <v>8436098.8862167522</v>
      </c>
      <c r="J21" s="76"/>
    </row>
    <row r="22" spans="1:10" s="72" customFormat="1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1812444.5666352657</v>
      </c>
      <c r="F22" s="51">
        <f>GCC_4!$H22</f>
        <v>0</v>
      </c>
      <c r="G22" s="78">
        <f t="shared" si="0"/>
        <v>1812444.5666352657</v>
      </c>
      <c r="J22" s="76"/>
    </row>
    <row r="23" spans="1:10" s="72" customFormat="1">
      <c r="A23" s="33"/>
      <c r="B23" s="41" t="s">
        <v>52</v>
      </c>
      <c r="C23" s="45">
        <f>GCC_1!$H23</f>
        <v>41117284.982908756</v>
      </c>
      <c r="D23" s="45">
        <f>GCC_2!$G23</f>
        <v>62816797.068874896</v>
      </c>
      <c r="E23" s="45">
        <f>GCC_3!$H23</f>
        <v>8264776.217476354</v>
      </c>
      <c r="F23" s="45">
        <f>GCC_4!$H23</f>
        <v>25983026.346794363</v>
      </c>
      <c r="G23" s="77">
        <f t="shared" si="0"/>
        <v>138181884.61605436</v>
      </c>
      <c r="J23" s="76"/>
    </row>
    <row r="24" spans="1:10" s="72" customFormat="1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3736678.6113401894</v>
      </c>
      <c r="F25" s="45">
        <f>GCC_4!$H25</f>
        <v>0</v>
      </c>
      <c r="G25" s="77">
        <f t="shared" si="0"/>
        <v>3736678.6113401894</v>
      </c>
      <c r="J25" s="76"/>
    </row>
    <row r="26" spans="1:10" s="72" customFormat="1">
      <c r="A26" s="33"/>
      <c r="B26" s="47" t="s">
        <v>55</v>
      </c>
      <c r="C26" s="51">
        <f>GCC_1!$H26</f>
        <v>0</v>
      </c>
      <c r="D26" s="51">
        <f>GCC_2!$G26</f>
        <v>9903449.4395294618</v>
      </c>
      <c r="E26" s="51">
        <f>GCC_3!$H26</f>
        <v>0</v>
      </c>
      <c r="F26" s="51">
        <f>GCC_4!$H26</f>
        <v>4499392.1229948709</v>
      </c>
      <c r="G26" s="78">
        <f t="shared" si="0"/>
        <v>14402841.562524334</v>
      </c>
      <c r="J26" s="76"/>
    </row>
    <row r="27" spans="1:10" s="72" customFormat="1">
      <c r="A27" s="33"/>
      <c r="B27" s="41" t="s">
        <v>56</v>
      </c>
      <c r="C27" s="45">
        <f>GCC_1!$H27</f>
        <v>0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0</v>
      </c>
      <c r="J27" s="76"/>
    </row>
    <row r="28" spans="1:10" s="72" customFormat="1">
      <c r="A28" s="33"/>
      <c r="B28" s="47" t="s">
        <v>57</v>
      </c>
      <c r="C28" s="51">
        <f>GCC_1!$H28</f>
        <v>29162544.922544315</v>
      </c>
      <c r="D28" s="51">
        <f>GCC_2!$G28</f>
        <v>29377773.021729119</v>
      </c>
      <c r="E28" s="51">
        <f>GCC_3!$H28</f>
        <v>513075.88728596963</v>
      </c>
      <c r="F28" s="51">
        <f>GCC_4!$H28</f>
        <v>15191564.869923417</v>
      </c>
      <c r="G28" s="78">
        <f t="shared" si="0"/>
        <v>74244958.701482818</v>
      </c>
      <c r="J28" s="76"/>
    </row>
    <row r="29" spans="1:10" s="72" customFormat="1">
      <c r="A29" s="33"/>
      <c r="B29" s="41" t="s">
        <v>58</v>
      </c>
      <c r="C29" s="45">
        <f>GCC_1!$H29</f>
        <v>21004740.851692408</v>
      </c>
      <c r="D29" s="45">
        <f>GCC_2!$G29</f>
        <v>2142326.1109472518</v>
      </c>
      <c r="E29" s="45">
        <f>GCC_3!$H29</f>
        <v>0</v>
      </c>
      <c r="F29" s="45">
        <f>GCC_4!$H29</f>
        <v>0</v>
      </c>
      <c r="G29" s="77">
        <f t="shared" si="0"/>
        <v>23147066.96263966</v>
      </c>
      <c r="J29" s="76"/>
    </row>
    <row r="30" spans="1:10" s="72" customFormat="1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>
      <c r="A31" s="33"/>
      <c r="B31" s="41" t="s">
        <v>60</v>
      </c>
      <c r="C31" s="45">
        <f>GCC_1!$H31</f>
        <v>876736.94627017924</v>
      </c>
      <c r="D31" s="45">
        <f>GCC_2!$G31</f>
        <v>0</v>
      </c>
      <c r="E31" s="45">
        <f>GCC_3!$H31</f>
        <v>1560855.9755456022</v>
      </c>
      <c r="F31" s="45">
        <f>GCC_4!$H31</f>
        <v>2017283.6859373865</v>
      </c>
      <c r="G31" s="77">
        <f t="shared" si="0"/>
        <v>4454876.6077531679</v>
      </c>
      <c r="J31" s="76"/>
    </row>
    <row r="32" spans="1:10" s="72" customFormat="1" ht="15" customHeight="1">
      <c r="A32" s="13"/>
      <c r="B32" s="53" t="s">
        <v>61</v>
      </c>
      <c r="C32" s="57">
        <f>SUM(C6:C31)</f>
        <v>120977670.004834</v>
      </c>
      <c r="D32" s="57">
        <f>SUM(D6:D31)</f>
        <v>120977670.00483403</v>
      </c>
      <c r="E32" s="57">
        <f>SUM(E6:E31)</f>
        <v>60488835.002417013</v>
      </c>
      <c r="F32" s="57">
        <f>SUM(F6:F31)</f>
        <v>60488835.002417013</v>
      </c>
      <c r="G32" s="79">
        <f>SUM(G6:G31)</f>
        <v>362933010.01450205</v>
      </c>
      <c r="J32" s="80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2011-12-23T15:36:35Z</cp:lastPrinted>
  <dcterms:created xsi:type="dcterms:W3CDTF">2010-11-03T16:49:36Z</dcterms:created>
  <dcterms:modified xsi:type="dcterms:W3CDTF">2014-06-25T12:50:08Z</dcterms:modified>
</cp:coreProperties>
</file>