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/>
</workbook>
</file>

<file path=xl/calcChain.xml><?xml version="1.0" encoding="utf-8"?>
<calcChain xmlns="http://schemas.openxmlformats.org/spreadsheetml/2006/main">
  <c r="A6" i="1"/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E31" i="4"/>
  <c r="D31"/>
  <c r="D30"/>
  <c r="E30" s="1"/>
  <c r="D29"/>
  <c r="E29" s="1"/>
  <c r="D28"/>
  <c r="E28" s="1"/>
  <c r="D27"/>
  <c r="E27" s="1"/>
  <c r="D26"/>
  <c r="E26" s="1"/>
  <c r="E25"/>
  <c r="D25"/>
  <c r="D24"/>
  <c r="E24" s="1"/>
  <c r="D23"/>
  <c r="E23" s="1"/>
  <c r="D22"/>
  <c r="E22" s="1"/>
  <c r="D21"/>
  <c r="E21" s="1"/>
  <c r="D20"/>
  <c r="E20" s="1"/>
  <c r="D19"/>
  <c r="E19" s="1"/>
  <c r="D18"/>
  <c r="E18" s="1"/>
  <c r="E17"/>
  <c r="D17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D32" s="1"/>
  <c r="E32" s="1"/>
  <c r="F32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G31"/>
  <c r="E31"/>
  <c r="F31" s="1"/>
  <c r="G30"/>
  <c r="E30"/>
  <c r="F30" s="1"/>
  <c r="G29"/>
  <c r="E29"/>
  <c r="F29" s="1"/>
  <c r="G28"/>
  <c r="E28"/>
  <c r="F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G32" l="1"/>
  <c r="H9" s="1"/>
  <c r="C9" i="6" s="1"/>
  <c r="H10" i="2"/>
  <c r="C10" i="6" s="1"/>
  <c r="H14" i="2"/>
  <c r="C14" i="6" s="1"/>
  <c r="H18" i="2"/>
  <c r="C18" i="6" s="1"/>
  <c r="H22" i="2"/>
  <c r="C22" i="6" s="1"/>
  <c r="H26" i="2"/>
  <c r="C26" i="6" s="1"/>
  <c r="G11" i="3"/>
  <c r="D11" i="6" s="1"/>
  <c r="F32" i="3"/>
  <c r="G9" s="1"/>
  <c r="D9" i="6" s="1"/>
  <c r="G6" i="3"/>
  <c r="G8"/>
  <c r="D8" i="6" s="1"/>
  <c r="G10" i="3"/>
  <c r="D10" i="6" s="1"/>
  <c r="G12" i="3"/>
  <c r="D12" i="6" s="1"/>
  <c r="G14" i="3"/>
  <c r="D14" i="6" s="1"/>
  <c r="G17" i="3"/>
  <c r="D17" i="6" s="1"/>
  <c r="G18" i="3"/>
  <c r="D18" i="6" s="1"/>
  <c r="G21" i="3"/>
  <c r="D21" i="6" s="1"/>
  <c r="G22" i="3"/>
  <c r="D22" i="6" s="1"/>
  <c r="G25" i="3"/>
  <c r="D25" i="6" s="1"/>
  <c r="G26" i="3"/>
  <c r="D26" i="6" s="1"/>
  <c r="G29" i="3"/>
  <c r="D29" i="6" s="1"/>
  <c r="G30" i="3"/>
  <c r="D30" i="6" s="1"/>
  <c r="F8" i="4"/>
  <c r="G8" s="1"/>
  <c r="F9"/>
  <c r="G9" s="1"/>
  <c r="F12"/>
  <c r="G12" s="1"/>
  <c r="F13"/>
  <c r="G13" s="1"/>
  <c r="F16"/>
  <c r="G16" s="1"/>
  <c r="F17"/>
  <c r="G17" s="1"/>
  <c r="F20"/>
  <c r="G20" s="1"/>
  <c r="F21"/>
  <c r="G21" s="1"/>
  <c r="F24"/>
  <c r="G24" s="1"/>
  <c r="F25"/>
  <c r="G25" s="1"/>
  <c r="F28"/>
  <c r="G28" s="1"/>
  <c r="F29"/>
  <c r="G29" s="1"/>
  <c r="G32" i="5"/>
  <c r="H7" s="1"/>
  <c r="F7" i="6" s="1"/>
  <c r="H28" i="2"/>
  <c r="C28" i="6" s="1"/>
  <c r="H29" i="2"/>
  <c r="C29" i="6" s="1"/>
  <c r="H30" i="2"/>
  <c r="C30" i="6" s="1"/>
  <c r="H31" i="2"/>
  <c r="C31" i="6" s="1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G32" l="1"/>
  <c r="H6" s="1"/>
  <c r="D6" i="6"/>
  <c r="H30" i="4"/>
  <c r="E30" i="6" s="1"/>
  <c r="H22" i="4"/>
  <c r="E22" i="6" s="1"/>
  <c r="H14" i="4"/>
  <c r="E14" i="6" s="1"/>
  <c r="G30"/>
  <c r="H29" i="5"/>
  <c r="F29" i="6" s="1"/>
  <c r="H25" i="5"/>
  <c r="F25" i="6" s="1"/>
  <c r="H21" i="5"/>
  <c r="F21" i="6" s="1"/>
  <c r="H17" i="5"/>
  <c r="F17" i="6" s="1"/>
  <c r="H13" i="5"/>
  <c r="F13" i="6" s="1"/>
  <c r="H9" i="5"/>
  <c r="F9" i="6" s="1"/>
  <c r="H29" i="4"/>
  <c r="E29" i="6" s="1"/>
  <c r="H25" i="4"/>
  <c r="E25" i="6" s="1"/>
  <c r="H21" i="4"/>
  <c r="E21" i="6" s="1"/>
  <c r="H17" i="4"/>
  <c r="E17" i="6" s="1"/>
  <c r="H13" i="4"/>
  <c r="E13" i="6" s="1"/>
  <c r="H9" i="4"/>
  <c r="E9" i="6" s="1"/>
  <c r="G9" s="1"/>
  <c r="G22"/>
  <c r="G14"/>
  <c r="G13" i="3"/>
  <c r="D13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H31" i="4"/>
  <c r="E31" i="6" s="1"/>
  <c r="H27" i="4"/>
  <c r="E27" i="6" s="1"/>
  <c r="H23" i="4"/>
  <c r="E23" i="6" s="1"/>
  <c r="H19" i="4"/>
  <c r="E19" i="6" s="1"/>
  <c r="H15" i="4"/>
  <c r="E15" i="6" s="1"/>
  <c r="H11" i="4"/>
  <c r="E11" i="6" s="1"/>
  <c r="H7" i="4"/>
  <c r="E7" i="6" s="1"/>
  <c r="G29"/>
  <c r="H6" i="5"/>
  <c r="H31"/>
  <c r="F31" i="6" s="1"/>
  <c r="G31" s="1"/>
  <c r="H27" i="5"/>
  <c r="F27" i="6" s="1"/>
  <c r="H23" i="5"/>
  <c r="F23" i="6" s="1"/>
  <c r="H19" i="5"/>
  <c r="F19" i="6" s="1"/>
  <c r="H15" i="5"/>
  <c r="F15" i="6" s="1"/>
  <c r="H11" i="5"/>
  <c r="F11" i="6" s="1"/>
  <c r="H28" i="4"/>
  <c r="E28" i="6" s="1"/>
  <c r="G28" s="1"/>
  <c r="H24" i="4"/>
  <c r="E24" i="6" s="1"/>
  <c r="H20" i="4"/>
  <c r="E20" i="6" s="1"/>
  <c r="H16" i="4"/>
  <c r="E16" i="6" s="1"/>
  <c r="H12" i="4"/>
  <c r="E12" i="6" s="1"/>
  <c r="H8" i="4"/>
  <c r="E8" i="6" s="1"/>
  <c r="G7" i="3"/>
  <c r="D7" i="6" s="1"/>
  <c r="H24" i="2"/>
  <c r="C24" i="6" s="1"/>
  <c r="G24" s="1"/>
  <c r="H20" i="2"/>
  <c r="C20" i="6" s="1"/>
  <c r="G20" s="1"/>
  <c r="H16" i="2"/>
  <c r="C16" i="6" s="1"/>
  <c r="G16" s="1"/>
  <c r="H12" i="2"/>
  <c r="C12" i="6" s="1"/>
  <c r="G12" s="1"/>
  <c r="H8" i="2"/>
  <c r="C8" i="6" s="1"/>
  <c r="G8" s="1"/>
  <c r="H6" i="2"/>
  <c r="H25"/>
  <c r="C25" i="6" s="1"/>
  <c r="G25" s="1"/>
  <c r="H21" i="2"/>
  <c r="C21" i="6" s="1"/>
  <c r="G21" s="1"/>
  <c r="H17" i="2"/>
  <c r="C17" i="6" s="1"/>
  <c r="G17" s="1"/>
  <c r="H13" i="2"/>
  <c r="C13" i="6" s="1"/>
  <c r="G13" s="1"/>
  <c r="H10" i="4" l="1"/>
  <c r="E10" i="6" s="1"/>
  <c r="G10" s="1"/>
  <c r="H18" i="4"/>
  <c r="E18" i="6" s="1"/>
  <c r="G18" s="1"/>
  <c r="H26" i="4"/>
  <c r="E26" i="6" s="1"/>
  <c r="G26" s="1"/>
  <c r="E6"/>
  <c r="E32" s="1"/>
  <c r="F6"/>
  <c r="F32" s="1"/>
  <c r="H32" i="5"/>
  <c r="G7" i="6"/>
  <c r="G15"/>
  <c r="G23"/>
  <c r="G32" i="3"/>
  <c r="C6" i="6"/>
  <c r="H32" i="2"/>
  <c r="G11" i="6"/>
  <c r="G19"/>
  <c r="G27"/>
  <c r="D32"/>
  <c r="H32" i="4" l="1"/>
  <c r="C32" i="6"/>
  <c r="G6"/>
  <c r="G32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<sst xmlns="http://schemas.openxmlformats.org/spreadsheetml/2006/main" count="209" uniqueCount="83">
  <si>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</si>
  <si>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</si>
  <si>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</si>
  <si>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</si>
  <si>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</si>
  <si>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</si>
  <si>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</si>
  <si>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</si>
  <si>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</si>
  <si>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</si>
  <si>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</si>
  <si>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</si>
  <si>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</si>
  <si>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</si>
  <si>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</si>
  <si>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</si>
  <si>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</si>
  <si>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</si>
  <si>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Test</t>
  </si>
  <si>
    <t>WS</t>
  </si>
  <si>
    <t>FA_2011_20120427</t>
  </si>
  <si>
    <t>SWS</t>
  </si>
  <si>
    <t>LA_2011_20120427</t>
  </si>
  <si>
    <t>RefJahr</t>
  </si>
  <si>
    <t>GLA 1 (Siedlungshöhe)</t>
  </si>
  <si>
    <t>Dotation GLA 1</t>
  </si>
  <si>
    <t>Anteil der Einwohner mit einer Wohnhöhe von über 800 m</t>
  </si>
  <si>
    <t>(1/3 des GLA)</t>
  </si>
  <si>
    <t>Einwohner mit einer Wohnhöhe von über 800 m.ü.M.</t>
  </si>
  <si>
    <t>Einwohner Total gemäss Volkszählung</t>
  </si>
  <si>
    <t>Indikator</t>
  </si>
  <si>
    <t>Lastenindex</t>
  </si>
  <si>
    <t>Massgebende Sonderlasten</t>
  </si>
  <si>
    <t>Beiträge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</si>
  <si>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</si>
  <si>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</si>
  <si>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</si>
  <si>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</si>
  <si>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</si>
  <si>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</si>
  <si>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</si>
  <si>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</si>
  <si>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</si>
  <si>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</si>
  <si>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</si>
  <si>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</si>
  <si>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</si>
  <si>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</si>
  <si>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</si>
  <si>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</si>
  <si>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</si>
  <si>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</si>
  <si>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</si>
  <si>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</si>
  <si>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</si>
  <si>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</si>
  <si>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</si>
  <si>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</si>
  <si>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</si>
  <si>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</si>
  <si>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</si>
  <si>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</si>
  <si>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</si>
  <si>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</si>
  <si>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</si>
  <si>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</si>
  <si>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</si>
  <si>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</si>
  <si>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</si>
  <si>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</si>
  <si>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</si>
  <si>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Einwohner in Siedlungen mit weniger 200 Einwohnern</t>
  </si>
  <si>
    <t>GLA 4 (Geringe Bevölkerungsdichte)</t>
  </si>
  <si>
    <t>Dotation GLA 4</t>
  </si>
  <si>
    <t>Ständige Wohnbevölkerung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</si>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</sst>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7" t="s">
        <v>0</v>
      </c>
      <c r="B1" s="97"/>
      <c r="C1" s="97"/>
      <c r="D1" s="97"/>
      <c r="E1" s="97"/>
    </row>
    <row r="3" spans="1:5" ht="27.75" customHeight="1">
      <c r="A3" s="96" t="s">
        <v>1</v>
      </c>
      <c r="B3" s="96"/>
      <c r="C3" s="96"/>
      <c r="D3" s="96"/>
      <c r="E3" s="96"/>
    </row>
    <row r="4" spans="1:5" ht="24.75" customHeight="1">
      <c r="A4" s="96" t="s">
        <v>2</v>
      </c>
      <c r="B4" s="96"/>
      <c r="C4" s="96"/>
      <c r="D4" s="96"/>
      <c r="E4" s="96"/>
    </row>
    <row r="6" spans="1:5" ht="18" customHeight="1">
      <c r="A6" s="95" t="str">
        <f>"Referenzjahr "&amp;C30</f>
        <v>Referenzjahr 2011</v>
      </c>
      <c r="B6" s="95"/>
      <c r="C6" s="95"/>
      <c r="D6" s="95"/>
      <c r="E6" s="95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2011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140625" style="1" customWidth="1"/>
    <col min="4" max="4" width="15.8554687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FA_2011_20120427</v>
      </c>
    </row>
    <row r="2" spans="1:10" s="1" customFormat="1" ht="23.25" customHeight="1">
      <c r="A2" s="13"/>
      <c r="B2" s="17" t="str">
        <f>"Referenzjahr "&amp;Info!C30</f>
        <v>Referenzjahr 2011</v>
      </c>
      <c r="C2" s="17"/>
      <c r="D2" s="17"/>
      <c r="G2" s="18" t="s">
        <v>25</v>
      </c>
      <c r="H2" s="19">
        <f>Total_GLA!G2/3</f>
        <v>117451602.27387868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67.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2000</v>
      </c>
      <c r="D5" s="28">
        <v>2000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2080</v>
      </c>
      <c r="D6" s="34">
        <v>1247906</v>
      </c>
      <c r="E6" s="35">
        <f t="shared" ref="E6:E32" si="0">C6/D6</f>
        <v>1.6667922103107125E-3</v>
      </c>
      <c r="F6" s="36">
        <f t="shared" ref="F6:F32" si="1">ROUND(E6/E$32*100,1)</f>
        <v>2.2000000000000002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93166</v>
      </c>
      <c r="D7" s="41">
        <v>957197</v>
      </c>
      <c r="E7" s="42">
        <f t="shared" si="0"/>
        <v>9.7332106139070645E-2</v>
      </c>
      <c r="F7" s="43">
        <f t="shared" si="1"/>
        <v>128.6</v>
      </c>
      <c r="G7" s="44">
        <f t="shared" si="2"/>
        <v>2664547.5999999996</v>
      </c>
      <c r="H7" s="45">
        <f t="shared" si="3"/>
        <v>2148245.9974496048</v>
      </c>
      <c r="J7" s="39"/>
    </row>
    <row r="8" spans="1:10">
      <c r="A8" s="32"/>
      <c r="B8" s="46" t="s">
        <v>37</v>
      </c>
      <c r="C8" s="47">
        <v>12285</v>
      </c>
      <c r="D8" s="47">
        <v>350504</v>
      </c>
      <c r="E8" s="48">
        <f t="shared" si="0"/>
        <v>3.5049528678702667E-2</v>
      </c>
      <c r="F8" s="49">
        <f t="shared" si="1"/>
        <v>46.3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6123</v>
      </c>
      <c r="D9" s="41">
        <v>34777</v>
      </c>
      <c r="E9" s="42">
        <f t="shared" si="0"/>
        <v>0.17606464042326825</v>
      </c>
      <c r="F9" s="43">
        <f t="shared" si="1"/>
        <v>232.6</v>
      </c>
      <c r="G9" s="44">
        <f t="shared" si="2"/>
        <v>811909.79999999993</v>
      </c>
      <c r="H9" s="45">
        <f t="shared" si="3"/>
        <v>654588.4104829313</v>
      </c>
      <c r="J9" s="39"/>
    </row>
    <row r="10" spans="1:10">
      <c r="A10" s="32"/>
      <c r="B10" s="46" t="s">
        <v>39</v>
      </c>
      <c r="C10" s="47">
        <v>20946</v>
      </c>
      <c r="D10" s="47">
        <v>128704</v>
      </c>
      <c r="E10" s="48">
        <f t="shared" si="0"/>
        <v>0.16274552461461958</v>
      </c>
      <c r="F10" s="49">
        <f t="shared" si="1"/>
        <v>215</v>
      </c>
      <c r="G10" s="50">
        <f t="shared" si="2"/>
        <v>2408790</v>
      </c>
      <c r="H10" s="51">
        <f t="shared" si="3"/>
        <v>1942045.8002689218</v>
      </c>
      <c r="J10" s="39"/>
    </row>
    <row r="11" spans="1:10">
      <c r="A11" s="32"/>
      <c r="B11" s="40" t="s">
        <v>40</v>
      </c>
      <c r="C11" s="41">
        <v>4838</v>
      </c>
      <c r="D11" s="41">
        <v>32427</v>
      </c>
      <c r="E11" s="42">
        <f t="shared" si="0"/>
        <v>0.14919665710673205</v>
      </c>
      <c r="F11" s="43">
        <f t="shared" si="1"/>
        <v>197.1</v>
      </c>
      <c r="G11" s="44">
        <f t="shared" si="2"/>
        <v>469769.8</v>
      </c>
      <c r="H11" s="45">
        <f t="shared" si="3"/>
        <v>378743.87853784318</v>
      </c>
      <c r="J11" s="39"/>
    </row>
    <row r="12" spans="1:10">
      <c r="A12" s="32"/>
      <c r="B12" s="46" t="s">
        <v>41</v>
      </c>
      <c r="C12" s="47">
        <v>923</v>
      </c>
      <c r="D12" s="47">
        <v>37235</v>
      </c>
      <c r="E12" s="48">
        <f t="shared" si="0"/>
        <v>2.4788505438431582E-2</v>
      </c>
      <c r="F12" s="49">
        <f t="shared" si="1"/>
        <v>32.700000000000003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2466</v>
      </c>
      <c r="D13" s="41">
        <v>38183</v>
      </c>
      <c r="E13" s="42">
        <f t="shared" si="0"/>
        <v>6.4583715265956049E-2</v>
      </c>
      <c r="F13" s="43">
        <f t="shared" si="1"/>
        <v>85.3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4107</v>
      </c>
      <c r="D14" s="47">
        <v>100052</v>
      </c>
      <c r="E14" s="48">
        <f t="shared" si="0"/>
        <v>4.1048654699556229E-2</v>
      </c>
      <c r="F14" s="49">
        <f t="shared" si="1"/>
        <v>54.2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28995</v>
      </c>
      <c r="D15" s="41">
        <v>241706</v>
      </c>
      <c r="E15" s="42">
        <f t="shared" si="0"/>
        <v>0.11995978585554351</v>
      </c>
      <c r="F15" s="43">
        <f t="shared" si="1"/>
        <v>158.5</v>
      </c>
      <c r="G15" s="44">
        <f t="shared" si="2"/>
        <v>1696207.5</v>
      </c>
      <c r="H15" s="45">
        <f t="shared" si="3"/>
        <v>1367538.3291028473</v>
      </c>
      <c r="J15" s="39"/>
    </row>
    <row r="16" spans="1:10">
      <c r="A16" s="32"/>
      <c r="B16" s="46" t="s">
        <v>45</v>
      </c>
      <c r="C16" s="47">
        <v>589</v>
      </c>
      <c r="D16" s="47">
        <v>244341</v>
      </c>
      <c r="E16" s="48">
        <f t="shared" si="0"/>
        <v>2.410565562062855E-3</v>
      </c>
      <c r="F16" s="49">
        <f t="shared" si="1"/>
        <v>3.2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188079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145</v>
      </c>
      <c r="D18" s="47">
        <v>259374</v>
      </c>
      <c r="E18" s="48">
        <f t="shared" si="0"/>
        <v>5.5903829990669842E-4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11</v>
      </c>
      <c r="D19" s="41">
        <v>73392</v>
      </c>
      <c r="E19" s="42">
        <f t="shared" si="0"/>
        <v>1.4988009592326138E-4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30412</v>
      </c>
      <c r="D20" s="47">
        <v>53504</v>
      </c>
      <c r="E20" s="48">
        <f t="shared" si="0"/>
        <v>0.56840610047846885</v>
      </c>
      <c r="F20" s="49">
        <f t="shared" si="1"/>
        <v>750.8</v>
      </c>
      <c r="G20" s="50">
        <f t="shared" si="2"/>
        <v>19792129.599999998</v>
      </c>
      <c r="H20" s="51">
        <f t="shared" si="3"/>
        <v>15957066.480705338</v>
      </c>
      <c r="J20" s="39"/>
    </row>
    <row r="21" spans="1:10">
      <c r="A21" s="32"/>
      <c r="B21" s="40" t="s">
        <v>50</v>
      </c>
      <c r="C21" s="41">
        <v>8838</v>
      </c>
      <c r="D21" s="41">
        <v>14618</v>
      </c>
      <c r="E21" s="42">
        <f t="shared" si="0"/>
        <v>0.60459707210288682</v>
      </c>
      <c r="F21" s="43">
        <f t="shared" si="1"/>
        <v>798.6</v>
      </c>
      <c r="G21" s="44">
        <f t="shared" si="2"/>
        <v>6174226.7999999998</v>
      </c>
      <c r="H21" s="45">
        <f t="shared" si="3"/>
        <v>4977864.9142714078</v>
      </c>
      <c r="J21" s="39"/>
    </row>
    <row r="22" spans="1:10">
      <c r="A22" s="32"/>
      <c r="B22" s="46" t="s">
        <v>51</v>
      </c>
      <c r="C22" s="47">
        <v>21345</v>
      </c>
      <c r="D22" s="47">
        <v>452837</v>
      </c>
      <c r="E22" s="48">
        <f t="shared" si="0"/>
        <v>4.7136165993503183E-2</v>
      </c>
      <c r="F22" s="49">
        <f t="shared" si="1"/>
        <v>62.3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93708</v>
      </c>
      <c r="D23" s="41">
        <v>187058</v>
      </c>
      <c r="E23" s="42">
        <f t="shared" si="0"/>
        <v>0.50095692245185985</v>
      </c>
      <c r="F23" s="43">
        <f t="shared" si="1"/>
        <v>661.7</v>
      </c>
      <c r="G23" s="44">
        <f t="shared" si="2"/>
        <v>52635783.600000001</v>
      </c>
      <c r="H23" s="45">
        <f t="shared" si="3"/>
        <v>42436701.615435049</v>
      </c>
      <c r="J23" s="39"/>
    </row>
    <row r="24" spans="1:10">
      <c r="A24" s="32"/>
      <c r="B24" s="46" t="s">
        <v>53</v>
      </c>
      <c r="C24" s="47">
        <v>16</v>
      </c>
      <c r="D24" s="47">
        <v>547493</v>
      </c>
      <c r="E24" s="48">
        <f t="shared" si="0"/>
        <v>2.9224117933927923E-5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113</v>
      </c>
      <c r="D25" s="41">
        <v>228875</v>
      </c>
      <c r="E25" s="42">
        <f t="shared" si="0"/>
        <v>4.9371927908246861E-4</v>
      </c>
      <c r="F25" s="43">
        <f t="shared" si="1"/>
        <v>0.7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8800</v>
      </c>
      <c r="D26" s="47">
        <v>306846</v>
      </c>
      <c r="E26" s="48">
        <f t="shared" si="0"/>
        <v>2.8678881262913646E-2</v>
      </c>
      <c r="F26" s="49">
        <f t="shared" si="1"/>
        <v>37.9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45181</v>
      </c>
      <c r="D27" s="41">
        <v>640657</v>
      </c>
      <c r="E27" s="42">
        <f t="shared" si="0"/>
        <v>7.0522916318716572E-2</v>
      </c>
      <c r="F27" s="43">
        <f t="shared" si="1"/>
        <v>93.2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92442</v>
      </c>
      <c r="D28" s="47">
        <v>272399</v>
      </c>
      <c r="E28" s="48">
        <f t="shared" si="0"/>
        <v>0.33936247930425589</v>
      </c>
      <c r="F28" s="49">
        <f t="shared" si="1"/>
        <v>448.3</v>
      </c>
      <c r="G28" s="50">
        <f t="shared" si="2"/>
        <v>32197548.600000001</v>
      </c>
      <c r="H28" s="51">
        <f t="shared" si="3"/>
        <v>25958723.690145053</v>
      </c>
      <c r="J28" s="39"/>
    </row>
    <row r="29" spans="1:10">
      <c r="A29" s="32"/>
      <c r="B29" s="40" t="s">
        <v>58</v>
      </c>
      <c r="C29" s="41">
        <v>64031</v>
      </c>
      <c r="D29" s="41">
        <v>167949</v>
      </c>
      <c r="E29" s="42">
        <f t="shared" si="0"/>
        <v>0.3812526421711353</v>
      </c>
      <c r="F29" s="43">
        <f t="shared" si="1"/>
        <v>503.6</v>
      </c>
      <c r="G29" s="44">
        <f t="shared" si="2"/>
        <v>25842911.600000001</v>
      </c>
      <c r="H29" s="45">
        <f t="shared" si="3"/>
        <v>20835406.133162711</v>
      </c>
      <c r="J29" s="39"/>
    </row>
    <row r="30" spans="1:10">
      <c r="A30" s="32"/>
      <c r="B30" s="46" t="s">
        <v>59</v>
      </c>
      <c r="C30" s="47">
        <v>0</v>
      </c>
      <c r="D30" s="47">
        <v>413673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10172</v>
      </c>
      <c r="D31" s="41">
        <v>68224</v>
      </c>
      <c r="E31" s="42">
        <f t="shared" si="0"/>
        <v>0.14909709193245779</v>
      </c>
      <c r="F31" s="43">
        <f t="shared" si="1"/>
        <v>196.9</v>
      </c>
      <c r="G31" s="44">
        <f t="shared" si="2"/>
        <v>985666.8</v>
      </c>
      <c r="H31" s="45">
        <f t="shared" si="3"/>
        <v>794677.02431698376</v>
      </c>
      <c r="J31" s="39"/>
    </row>
    <row r="32" spans="1:10" ht="13.5" customHeight="1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145679491.69999999</v>
      </c>
      <c r="H32" s="58">
        <f>SUM(H6:H31)</f>
        <v>117451602.27387868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FA_2011_20120427</v>
      </c>
    </row>
    <row r="2" spans="1:16" s="1" customFormat="1" ht="24" customHeight="1">
      <c r="A2" s="13"/>
      <c r="B2" s="17" t="str">
        <f>"Referenzjahr "&amp;Info!C30</f>
        <v>Referenzjahr 2011</v>
      </c>
      <c r="C2" s="17"/>
      <c r="D2" s="17"/>
      <c r="E2" s="17"/>
      <c r="F2" s="18" t="s">
        <v>63</v>
      </c>
      <c r="G2" s="19">
        <f>Total_GLA!G2/3</f>
        <v>117451602.27387868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1997</v>
      </c>
      <c r="D5" s="62">
        <v>2008</v>
      </c>
      <c r="E5" s="63"/>
      <c r="F5" s="64"/>
      <c r="G5" s="65"/>
    </row>
    <row r="6" spans="1:16">
      <c r="A6" s="32"/>
      <c r="B6" s="33" t="s">
        <v>35</v>
      </c>
      <c r="C6" s="47">
        <v>162878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480833</v>
      </c>
      <c r="D7" s="41">
        <v>869</v>
      </c>
      <c r="E7" s="43">
        <f t="shared" si="0"/>
        <v>102.1</v>
      </c>
      <c r="F7" s="44">
        <f t="shared" si="1"/>
        <v>1009749.2999999973</v>
      </c>
      <c r="G7" s="45">
        <f t="shared" si="2"/>
        <v>1354938.3728514451</v>
      </c>
    </row>
    <row r="8" spans="1:16">
      <c r="A8" s="32"/>
      <c r="B8" s="46" t="s">
        <v>37</v>
      </c>
      <c r="C8" s="47">
        <v>139190</v>
      </c>
      <c r="D8" s="47">
        <v>688</v>
      </c>
      <c r="E8" s="49">
        <f t="shared" si="0"/>
        <v>80.8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47751</v>
      </c>
      <c r="D9" s="41">
        <v>1557</v>
      </c>
      <c r="E9" s="43">
        <f t="shared" si="0"/>
        <v>183</v>
      </c>
      <c r="F9" s="44">
        <f t="shared" si="1"/>
        <v>3963333</v>
      </c>
      <c r="G9" s="45">
        <f t="shared" si="2"/>
        <v>5318223.0144536374</v>
      </c>
    </row>
    <row r="10" spans="1:16">
      <c r="A10" s="32"/>
      <c r="B10" s="46" t="s">
        <v>39</v>
      </c>
      <c r="C10" s="47">
        <v>72674</v>
      </c>
      <c r="D10" s="47">
        <v>1028</v>
      </c>
      <c r="E10" s="49">
        <f t="shared" si="0"/>
        <v>120.8</v>
      </c>
      <c r="F10" s="50">
        <f t="shared" si="1"/>
        <v>1511619.1999999997</v>
      </c>
      <c r="G10" s="51">
        <f t="shared" si="2"/>
        <v>2028375.6168179649</v>
      </c>
    </row>
    <row r="11" spans="1:16">
      <c r="A11" s="32"/>
      <c r="B11" s="40" t="s">
        <v>40</v>
      </c>
      <c r="C11" s="41">
        <v>39893</v>
      </c>
      <c r="D11" s="41">
        <v>1289</v>
      </c>
      <c r="E11" s="43">
        <f t="shared" si="0"/>
        <v>151.5</v>
      </c>
      <c r="F11" s="44">
        <f t="shared" si="1"/>
        <v>2054489.5</v>
      </c>
      <c r="G11" s="45">
        <f t="shared" si="2"/>
        <v>2756829.5023035784</v>
      </c>
    </row>
    <row r="12" spans="1:16">
      <c r="A12" s="32"/>
      <c r="B12" s="46" t="s">
        <v>41</v>
      </c>
      <c r="C12" s="47">
        <v>20887</v>
      </c>
      <c r="D12" s="47">
        <v>1007</v>
      </c>
      <c r="E12" s="49">
        <f t="shared" si="0"/>
        <v>118.3</v>
      </c>
      <c r="F12" s="50">
        <f t="shared" si="1"/>
        <v>382232.09999999992</v>
      </c>
      <c r="G12" s="51">
        <f t="shared" si="2"/>
        <v>512900.51859960897</v>
      </c>
    </row>
    <row r="13" spans="1:16">
      <c r="A13" s="32"/>
      <c r="B13" s="40" t="s">
        <v>42</v>
      </c>
      <c r="C13" s="41">
        <v>43361</v>
      </c>
      <c r="D13" s="41">
        <v>1316</v>
      </c>
      <c r="E13" s="43">
        <f t="shared" si="0"/>
        <v>154.6</v>
      </c>
      <c r="F13" s="44">
        <f t="shared" si="1"/>
        <v>2367510.5999999996</v>
      </c>
      <c r="G13" s="45">
        <f t="shared" si="2"/>
        <v>3176858.8104716255</v>
      </c>
    </row>
    <row r="14" spans="1:16">
      <c r="A14" s="32"/>
      <c r="B14" s="46" t="s">
        <v>43</v>
      </c>
      <c r="C14" s="47">
        <v>20221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152377</v>
      </c>
      <c r="D15" s="41">
        <v>757</v>
      </c>
      <c r="E15" s="43">
        <f t="shared" si="0"/>
        <v>89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78297</v>
      </c>
      <c r="D16" s="47">
        <v>552</v>
      </c>
      <c r="E16" s="49">
        <f t="shared" si="0"/>
        <v>64.900000000000006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3543</v>
      </c>
      <c r="D17" s="41">
        <v>275</v>
      </c>
      <c r="E17" s="43">
        <f t="shared" si="0"/>
        <v>32.299999999999997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51446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29472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23965</v>
      </c>
      <c r="D20" s="47">
        <v>906</v>
      </c>
      <c r="E20" s="49">
        <f t="shared" si="0"/>
        <v>106.5</v>
      </c>
      <c r="F20" s="50">
        <f t="shared" si="1"/>
        <v>155772.5</v>
      </c>
      <c r="G20" s="51">
        <f t="shared" si="2"/>
        <v>209024.29710523426</v>
      </c>
    </row>
    <row r="21" spans="1:7">
      <c r="A21" s="32"/>
      <c r="B21" s="40" t="s">
        <v>50</v>
      </c>
      <c r="C21" s="41">
        <v>15805</v>
      </c>
      <c r="D21" s="41">
        <v>1005</v>
      </c>
      <c r="E21" s="43">
        <f t="shared" si="0"/>
        <v>118.1</v>
      </c>
      <c r="F21" s="44">
        <f t="shared" si="1"/>
        <v>286070.49999999988</v>
      </c>
      <c r="G21" s="45">
        <f t="shared" si="2"/>
        <v>383865.47808530316</v>
      </c>
    </row>
    <row r="22" spans="1:7">
      <c r="A22" s="32"/>
      <c r="B22" s="46" t="s">
        <v>51</v>
      </c>
      <c r="C22" s="47">
        <v>176636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1794</v>
      </c>
      <c r="E23" s="43">
        <f t="shared" si="0"/>
        <v>210.8</v>
      </c>
      <c r="F23" s="44">
        <f t="shared" si="1"/>
        <v>45910755.600000001</v>
      </c>
      <c r="G23" s="45">
        <f t="shared" si="2"/>
        <v>61605632.694218799</v>
      </c>
    </row>
    <row r="24" spans="1:7">
      <c r="A24" s="32"/>
      <c r="B24" s="46" t="s">
        <v>53</v>
      </c>
      <c r="C24" s="47">
        <v>137032</v>
      </c>
      <c r="D24" s="47">
        <v>466</v>
      </c>
      <c r="E24" s="49">
        <f t="shared" si="0"/>
        <v>54.8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85118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192019</v>
      </c>
      <c r="D26" s="47">
        <v>1165</v>
      </c>
      <c r="E26" s="49">
        <f t="shared" si="0"/>
        <v>136.9</v>
      </c>
      <c r="F26" s="50">
        <f t="shared" si="1"/>
        <v>7085501.1000000015</v>
      </c>
      <c r="G26" s="51">
        <f t="shared" si="2"/>
        <v>9507723.6807900257</v>
      </c>
    </row>
    <row r="27" spans="1:7">
      <c r="A27" s="32"/>
      <c r="B27" s="40" t="s">
        <v>56</v>
      </c>
      <c r="C27" s="41">
        <v>268565</v>
      </c>
      <c r="D27" s="41">
        <v>720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241157</v>
      </c>
      <c r="D28" s="47">
        <v>1601</v>
      </c>
      <c r="E28" s="49">
        <f t="shared" si="0"/>
        <v>188.1</v>
      </c>
      <c r="F28" s="50">
        <f t="shared" si="1"/>
        <v>21245931.699999999</v>
      </c>
      <c r="G28" s="51">
        <f t="shared" si="2"/>
        <v>28508985.475217476</v>
      </c>
    </row>
    <row r="29" spans="1:7">
      <c r="A29" s="32"/>
      <c r="B29" s="40" t="s">
        <v>58</v>
      </c>
      <c r="C29" s="41">
        <v>71061</v>
      </c>
      <c r="D29" s="41">
        <v>1037</v>
      </c>
      <c r="E29" s="43">
        <f t="shared" si="0"/>
        <v>121.9</v>
      </c>
      <c r="F29" s="44">
        <f t="shared" si="1"/>
        <v>1556235.9000000004</v>
      </c>
      <c r="G29" s="45">
        <f t="shared" si="2"/>
        <v>2088244.8129639809</v>
      </c>
    </row>
    <row r="30" spans="1:7">
      <c r="A30" s="32"/>
      <c r="B30" s="46" t="s">
        <v>59</v>
      </c>
      <c r="C30" s="47">
        <v>24156</v>
      </c>
      <c r="D30" s="47">
        <v>425</v>
      </c>
      <c r="E30" s="49">
        <f t="shared" si="0"/>
        <v>49.9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83191</v>
      </c>
      <c r="D31" s="41">
        <v>640</v>
      </c>
      <c r="E31" s="43">
        <f t="shared" si="0"/>
        <v>75.2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117451602.27387868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FA_2011_20120427</v>
      </c>
    </row>
    <row r="2" spans="1:8" s="1" customFormat="1" ht="24" customHeight="1">
      <c r="A2" s="13"/>
      <c r="B2" s="68" t="str">
        <f>"Referenzjahr "&amp;Info!C30</f>
        <v>Referenzjahr 2011</v>
      </c>
      <c r="G2" s="18" t="s">
        <v>68</v>
      </c>
      <c r="H2" s="19">
        <f>Total_GLA!G2/6</f>
        <v>58725801.136939339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51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2000</v>
      </c>
      <c r="D5" s="62">
        <f>GLA_1!D5</f>
        <v>2000</v>
      </c>
      <c r="E5" s="69"/>
      <c r="F5" s="69"/>
      <c r="G5" s="70"/>
      <c r="H5" s="71"/>
    </row>
    <row r="6" spans="1:8">
      <c r="A6" s="32"/>
      <c r="B6" s="33" t="s">
        <v>35</v>
      </c>
      <c r="C6" s="34">
        <v>39653</v>
      </c>
      <c r="D6" s="72">
        <f>GLA_1!D6</f>
        <v>1247906</v>
      </c>
      <c r="E6" s="35">
        <f t="shared" ref="E6:E32" si="0">C6/D6</f>
        <v>3.1775630536274364E-2</v>
      </c>
      <c r="F6" s="36">
        <f t="shared" ref="F6:F32" si="1">ROUND(E6/E$32*100,1)</f>
        <v>46.1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108006</v>
      </c>
      <c r="D7" s="73">
        <f>GLA_1!D7</f>
        <v>957197</v>
      </c>
      <c r="E7" s="42">
        <f t="shared" si="0"/>
        <v>0.11283570675628946</v>
      </c>
      <c r="F7" s="43">
        <f t="shared" si="1"/>
        <v>163.6</v>
      </c>
      <c r="G7" s="44">
        <f t="shared" si="2"/>
        <v>6869181.5999999996</v>
      </c>
      <c r="H7" s="45">
        <f t="shared" si="3"/>
        <v>17936438.80145577</v>
      </c>
    </row>
    <row r="8" spans="1:8">
      <c r="A8" s="32"/>
      <c r="B8" s="46" t="s">
        <v>37</v>
      </c>
      <c r="C8" s="47">
        <v>39768</v>
      </c>
      <c r="D8" s="74">
        <f>GLA_1!D8</f>
        <v>350504</v>
      </c>
      <c r="E8" s="48">
        <f t="shared" si="0"/>
        <v>0.11345947549813983</v>
      </c>
      <c r="F8" s="49">
        <f t="shared" si="1"/>
        <v>164.5</v>
      </c>
      <c r="G8" s="50">
        <f t="shared" si="2"/>
        <v>2565036</v>
      </c>
      <c r="H8" s="51">
        <f t="shared" si="3"/>
        <v>6697684.5156533504</v>
      </c>
    </row>
    <row r="9" spans="1:8">
      <c r="A9" s="32"/>
      <c r="B9" s="40" t="s">
        <v>38</v>
      </c>
      <c r="C9" s="41">
        <v>4779</v>
      </c>
      <c r="D9" s="73">
        <f>GLA_1!D9</f>
        <v>34777</v>
      </c>
      <c r="E9" s="42">
        <f t="shared" si="0"/>
        <v>0.13741840871840585</v>
      </c>
      <c r="F9" s="43">
        <f t="shared" si="1"/>
        <v>199.3</v>
      </c>
      <c r="G9" s="44">
        <f t="shared" si="2"/>
        <v>474554.70000000007</v>
      </c>
      <c r="H9" s="45">
        <f t="shared" si="3"/>
        <v>1239131.7962089113</v>
      </c>
    </row>
    <row r="10" spans="1:8">
      <c r="A10" s="32"/>
      <c r="B10" s="46" t="s">
        <v>39</v>
      </c>
      <c r="C10" s="47">
        <v>12834</v>
      </c>
      <c r="D10" s="74">
        <f>GLA_1!D10</f>
        <v>128704</v>
      </c>
      <c r="E10" s="48">
        <f t="shared" si="0"/>
        <v>9.9717180507210346E-2</v>
      </c>
      <c r="F10" s="49">
        <f t="shared" si="1"/>
        <v>144.6</v>
      </c>
      <c r="G10" s="50">
        <f t="shared" si="2"/>
        <v>572396.39999999991</v>
      </c>
      <c r="H10" s="51">
        <f t="shared" si="3"/>
        <v>1494610.7988721095</v>
      </c>
    </row>
    <row r="11" spans="1:8">
      <c r="A11" s="32"/>
      <c r="B11" s="40" t="s">
        <v>40</v>
      </c>
      <c r="C11" s="41">
        <v>4329</v>
      </c>
      <c r="D11" s="73">
        <f>GLA_1!D11</f>
        <v>32427</v>
      </c>
      <c r="E11" s="42">
        <f t="shared" si="0"/>
        <v>0.13349986122675547</v>
      </c>
      <c r="F11" s="43">
        <f t="shared" si="1"/>
        <v>193.6</v>
      </c>
      <c r="G11" s="44">
        <f t="shared" si="2"/>
        <v>405194.39999999997</v>
      </c>
      <c r="H11" s="45">
        <f t="shared" si="3"/>
        <v>1058021.8986047171</v>
      </c>
    </row>
    <row r="12" spans="1:8">
      <c r="A12" s="32"/>
      <c r="B12" s="46" t="s">
        <v>41</v>
      </c>
      <c r="C12" s="47">
        <v>4271</v>
      </c>
      <c r="D12" s="74">
        <f>GLA_1!D12</f>
        <v>37235</v>
      </c>
      <c r="E12" s="48">
        <f t="shared" si="0"/>
        <v>0.11470390761380421</v>
      </c>
      <c r="F12" s="49">
        <f t="shared" si="1"/>
        <v>166.3</v>
      </c>
      <c r="G12" s="50">
        <f t="shared" si="2"/>
        <v>283167.30000000005</v>
      </c>
      <c r="H12" s="51">
        <f t="shared" si="3"/>
        <v>739391.27581420576</v>
      </c>
    </row>
    <row r="13" spans="1:8">
      <c r="A13" s="32"/>
      <c r="B13" s="40" t="s">
        <v>42</v>
      </c>
      <c r="C13" s="41">
        <v>2468</v>
      </c>
      <c r="D13" s="73">
        <f>GLA_1!D13</f>
        <v>38183</v>
      </c>
      <c r="E13" s="42">
        <f t="shared" si="0"/>
        <v>6.4636094597071994E-2</v>
      </c>
      <c r="F13" s="43">
        <f t="shared" si="1"/>
        <v>93.7</v>
      </c>
      <c r="G13" s="44">
        <f t="shared" si="2"/>
        <v>0</v>
      </c>
      <c r="H13" s="45">
        <f t="shared" si="3"/>
        <v>0</v>
      </c>
    </row>
    <row r="14" spans="1:8">
      <c r="A14" s="32"/>
      <c r="B14" s="46" t="s">
        <v>43</v>
      </c>
      <c r="C14" s="47">
        <v>5580</v>
      </c>
      <c r="D14" s="74">
        <f>GLA_1!D14</f>
        <v>100052</v>
      </c>
      <c r="E14" s="48">
        <f t="shared" si="0"/>
        <v>5.5770999080478154E-2</v>
      </c>
      <c r="F14" s="49">
        <f t="shared" si="1"/>
        <v>80.900000000000006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34430</v>
      </c>
      <c r="D15" s="73">
        <f>GLA_1!D15</f>
        <v>241706</v>
      </c>
      <c r="E15" s="42">
        <f t="shared" si="0"/>
        <v>0.14244578123836396</v>
      </c>
      <c r="F15" s="43">
        <f t="shared" si="1"/>
        <v>206.6</v>
      </c>
      <c r="G15" s="44">
        <f t="shared" si="2"/>
        <v>3670238</v>
      </c>
      <c r="H15" s="45">
        <f t="shared" si="3"/>
        <v>9583528.7385294084</v>
      </c>
    </row>
    <row r="16" spans="1:8">
      <c r="A16" s="32"/>
      <c r="B16" s="46" t="s">
        <v>45</v>
      </c>
      <c r="C16" s="47">
        <v>9197</v>
      </c>
      <c r="D16" s="74">
        <f>GLA_1!D16</f>
        <v>244341</v>
      </c>
      <c r="E16" s="48">
        <f t="shared" si="0"/>
        <v>3.7640019480971267E-2</v>
      </c>
      <c r="F16" s="49">
        <f t="shared" si="1"/>
        <v>54.6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925</v>
      </c>
      <c r="D17" s="73">
        <f>GLA_1!D17</f>
        <v>188079</v>
      </c>
      <c r="E17" s="42">
        <f t="shared" si="0"/>
        <v>4.9181460981821473E-3</v>
      </c>
      <c r="F17" s="43">
        <f t="shared" si="1"/>
        <v>7.1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6069</v>
      </c>
      <c r="D18" s="74">
        <f>GLA_1!D18</f>
        <v>259374</v>
      </c>
      <c r="E18" s="48">
        <f t="shared" si="0"/>
        <v>2.3398644428508641E-2</v>
      </c>
      <c r="F18" s="49">
        <f t="shared" si="1"/>
        <v>33.9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3013</v>
      </c>
      <c r="D19" s="73">
        <f>GLA_1!D19</f>
        <v>73392</v>
      </c>
      <c r="E19" s="42">
        <f t="shared" si="0"/>
        <v>4.1053520819707867E-2</v>
      </c>
      <c r="F19" s="43">
        <f t="shared" si="1"/>
        <v>59.5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6813</v>
      </c>
      <c r="D20" s="74">
        <f>GLA_1!D20</f>
        <v>53504</v>
      </c>
      <c r="E20" s="48">
        <f t="shared" si="0"/>
        <v>0.12733627392344499</v>
      </c>
      <c r="F20" s="49">
        <f t="shared" si="1"/>
        <v>184.7</v>
      </c>
      <c r="G20" s="50">
        <f t="shared" si="2"/>
        <v>577061.1</v>
      </c>
      <c r="H20" s="51">
        <f t="shared" si="3"/>
        <v>1506791.0134812491</v>
      </c>
    </row>
    <row r="21" spans="1:8">
      <c r="A21" s="32"/>
      <c r="B21" s="40" t="s">
        <v>50</v>
      </c>
      <c r="C21" s="41">
        <v>3632</v>
      </c>
      <c r="D21" s="73">
        <f>GLA_1!D21</f>
        <v>14618</v>
      </c>
      <c r="E21" s="42">
        <f t="shared" si="0"/>
        <v>0.24846080175126556</v>
      </c>
      <c r="F21" s="43">
        <f t="shared" si="1"/>
        <v>360.3</v>
      </c>
      <c r="G21" s="44">
        <f t="shared" si="2"/>
        <v>945409.60000000009</v>
      </c>
      <c r="H21" s="45">
        <f t="shared" si="3"/>
        <v>2468602.8729694351</v>
      </c>
    </row>
    <row r="22" spans="1:8">
      <c r="A22" s="32"/>
      <c r="B22" s="46" t="s">
        <v>51</v>
      </c>
      <c r="C22" s="47">
        <v>37582</v>
      </c>
      <c r="D22" s="74">
        <f>GLA_1!D22</f>
        <v>452837</v>
      </c>
      <c r="E22" s="48">
        <f t="shared" si="0"/>
        <v>8.2992334990294528E-2</v>
      </c>
      <c r="F22" s="49">
        <f t="shared" si="1"/>
        <v>120.4</v>
      </c>
      <c r="G22" s="50">
        <f t="shared" si="2"/>
        <v>766672.80000000016</v>
      </c>
      <c r="H22" s="51">
        <f t="shared" si="3"/>
        <v>2001894.9212145947</v>
      </c>
    </row>
    <row r="23" spans="1:8">
      <c r="A23" s="32"/>
      <c r="B23" s="40" t="s">
        <v>52</v>
      </c>
      <c r="C23" s="41">
        <v>27517</v>
      </c>
      <c r="D23" s="73">
        <f>GLA_1!D23</f>
        <v>187058</v>
      </c>
      <c r="E23" s="42">
        <f t="shared" si="0"/>
        <v>0.14710410674763977</v>
      </c>
      <c r="F23" s="43">
        <f t="shared" si="1"/>
        <v>213.3</v>
      </c>
      <c r="G23" s="44">
        <f t="shared" si="2"/>
        <v>3117676.1</v>
      </c>
      <c r="H23" s="45">
        <f t="shared" si="3"/>
        <v>8140708.7229155945</v>
      </c>
    </row>
    <row r="24" spans="1:8">
      <c r="A24" s="32"/>
      <c r="B24" s="46" t="s">
        <v>53</v>
      </c>
      <c r="C24" s="47">
        <v>20283</v>
      </c>
      <c r="D24" s="74">
        <f>GLA_1!D24</f>
        <v>547493</v>
      </c>
      <c r="E24" s="48">
        <f t="shared" si="0"/>
        <v>3.704704900336625E-2</v>
      </c>
      <c r="F24" s="49">
        <f t="shared" si="1"/>
        <v>53.7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24877</v>
      </c>
      <c r="D25" s="73">
        <f>GLA_1!D25</f>
        <v>228875</v>
      </c>
      <c r="E25" s="42">
        <f t="shared" si="0"/>
        <v>0.10869251774986347</v>
      </c>
      <c r="F25" s="43">
        <f t="shared" si="1"/>
        <v>157.6</v>
      </c>
      <c r="G25" s="44">
        <f t="shared" si="2"/>
        <v>1432915.2</v>
      </c>
      <c r="H25" s="45">
        <f t="shared" si="3"/>
        <v>3741551.3650819417</v>
      </c>
    </row>
    <row r="26" spans="1:8">
      <c r="A26" s="32"/>
      <c r="B26" s="46" t="s">
        <v>55</v>
      </c>
      <c r="C26" s="47">
        <v>16058</v>
      </c>
      <c r="D26" s="74">
        <f>GLA_1!D26</f>
        <v>306846</v>
      </c>
      <c r="E26" s="48">
        <f t="shared" si="0"/>
        <v>5.233244037725765E-2</v>
      </c>
      <c r="F26" s="49">
        <f t="shared" si="1"/>
        <v>75.900000000000006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43939</v>
      </c>
      <c r="D27" s="73">
        <f>GLA_1!D27</f>
        <v>640657</v>
      </c>
      <c r="E27" s="42">
        <f t="shared" si="0"/>
        <v>6.8584281448575452E-2</v>
      </c>
      <c r="F27" s="43">
        <f t="shared" si="1"/>
        <v>99.5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20784</v>
      </c>
      <c r="D28" s="74">
        <f>GLA_1!D28</f>
        <v>272399</v>
      </c>
      <c r="E28" s="48">
        <f t="shared" si="0"/>
        <v>7.6299839573566716E-2</v>
      </c>
      <c r="F28" s="49">
        <f t="shared" si="1"/>
        <v>110.6</v>
      </c>
      <c r="G28" s="50">
        <f t="shared" si="2"/>
        <v>220310.39999999988</v>
      </c>
      <c r="H28" s="51">
        <f t="shared" si="3"/>
        <v>575262.70770367165</v>
      </c>
    </row>
    <row r="29" spans="1:8">
      <c r="A29" s="32"/>
      <c r="B29" s="40" t="s">
        <v>58</v>
      </c>
      <c r="C29" s="41">
        <v>10294</v>
      </c>
      <c r="D29" s="73">
        <f>GLA_1!D29</f>
        <v>167949</v>
      </c>
      <c r="E29" s="42">
        <f t="shared" si="0"/>
        <v>6.1292416150140819E-2</v>
      </c>
      <c r="F29" s="43">
        <f t="shared" si="1"/>
        <v>88.9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7348</v>
      </c>
      <c r="D30" s="74">
        <f>GLA_1!D30</f>
        <v>413673</v>
      </c>
      <c r="E30" s="48">
        <f t="shared" si="0"/>
        <v>1.7762822325846743E-2</v>
      </c>
      <c r="F30" s="49">
        <f t="shared" si="1"/>
        <v>25.8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8124</v>
      </c>
      <c r="D31" s="73">
        <f>GLA_1!D31</f>
        <v>68224</v>
      </c>
      <c r="E31" s="42">
        <f t="shared" si="0"/>
        <v>0.11907833020637899</v>
      </c>
      <c r="F31" s="43">
        <f t="shared" si="1"/>
        <v>172.7</v>
      </c>
      <c r="G31" s="44">
        <f t="shared" si="2"/>
        <v>590614.79999999993</v>
      </c>
      <c r="H31" s="45">
        <f t="shared" si="3"/>
        <v>1542181.7084343843</v>
      </c>
    </row>
    <row r="32" spans="1:8" ht="13.5" customHeight="1">
      <c r="B32" s="53" t="s">
        <v>61</v>
      </c>
      <c r="C32" s="54">
        <v>502573</v>
      </c>
      <c r="D32" s="75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22490428.399999999</v>
      </c>
      <c r="H32" s="58">
        <f>SUM(H6:H31)</f>
        <v>58725801.136939347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FA_2011_20120427</v>
      </c>
    </row>
    <row r="2" spans="1:8" s="1" customFormat="1" ht="23.25" customHeight="1">
      <c r="A2" s="13"/>
      <c r="B2" s="77" t="str">
        <f>"Referenzjahr "&amp;Info!C30</f>
        <v>Referenzjahr 2011</v>
      </c>
      <c r="D2" s="14"/>
      <c r="E2" s="14"/>
      <c r="F2" s="14"/>
      <c r="G2" s="18" t="s">
        <v>73</v>
      </c>
      <c r="H2" s="19">
        <f>Total_GLA!G2/6</f>
        <v>58725801.136939339</v>
      </c>
    </row>
    <row r="3" spans="1:8" s="1" customFormat="1" ht="23.25" customHeight="1">
      <c r="A3" s="13"/>
      <c r="B3" s="98"/>
      <c r="C3" s="98"/>
      <c r="H3" s="21" t="s">
        <v>70</v>
      </c>
    </row>
    <row r="4" spans="1:8" ht="38.25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2008</v>
      </c>
      <c r="D5" s="62">
        <v>2009</v>
      </c>
      <c r="E5" s="69"/>
      <c r="F5" s="69"/>
      <c r="G5" s="70"/>
      <c r="H5" s="71"/>
    </row>
    <row r="6" spans="1:8">
      <c r="A6" s="32"/>
      <c r="B6" s="33" t="s">
        <v>35</v>
      </c>
      <c r="C6" s="34">
        <v>1332727</v>
      </c>
      <c r="D6" s="34">
        <v>172900</v>
      </c>
      <c r="E6" s="35">
        <f t="shared" ref="E6:E32" si="0">D6/C6</f>
        <v>0.12973399653492426</v>
      </c>
      <c r="F6" s="36">
        <f t="shared" ref="F6:F32" si="1">ROUND(E6/E$32*100,1)</f>
        <v>24.2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969299</v>
      </c>
      <c r="D7" s="41">
        <v>595944</v>
      </c>
      <c r="E7" s="42">
        <f t="shared" si="0"/>
        <v>0.61481957579652924</v>
      </c>
      <c r="F7" s="43">
        <f t="shared" si="1"/>
        <v>114.7</v>
      </c>
      <c r="G7" s="44">
        <f t="shared" si="2"/>
        <v>14248695.300000003</v>
      </c>
      <c r="H7" s="45">
        <f t="shared" si="3"/>
        <v>3174229.9026978277</v>
      </c>
    </row>
    <row r="8" spans="1:8">
      <c r="A8" s="32"/>
      <c r="B8" s="46" t="s">
        <v>37</v>
      </c>
      <c r="C8" s="47">
        <v>368742</v>
      </c>
      <c r="D8" s="47">
        <v>149344</v>
      </c>
      <c r="E8" s="48">
        <f t="shared" si="0"/>
        <v>0.40500946461211362</v>
      </c>
      <c r="F8" s="49">
        <f t="shared" si="1"/>
        <v>75.599999999999994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35162</v>
      </c>
      <c r="D9" s="41">
        <v>107657</v>
      </c>
      <c r="E9" s="42">
        <f t="shared" si="0"/>
        <v>3.061742790512485</v>
      </c>
      <c r="F9" s="43">
        <f t="shared" si="1"/>
        <v>571.20000000000005</v>
      </c>
      <c r="G9" s="44">
        <f t="shared" si="2"/>
        <v>16568334.400000002</v>
      </c>
      <c r="H9" s="45">
        <f t="shared" si="3"/>
        <v>3690983.7274979879</v>
      </c>
    </row>
    <row r="10" spans="1:8">
      <c r="A10" s="32"/>
      <c r="B10" s="46" t="s">
        <v>39</v>
      </c>
      <c r="C10" s="47">
        <v>143719</v>
      </c>
      <c r="D10" s="47">
        <v>90792</v>
      </c>
      <c r="E10" s="48">
        <f t="shared" si="0"/>
        <v>0.63173275628135461</v>
      </c>
      <c r="F10" s="49">
        <f t="shared" si="1"/>
        <v>117.9</v>
      </c>
      <c r="G10" s="50">
        <f t="shared" si="2"/>
        <v>2572570.100000001</v>
      </c>
      <c r="H10" s="51">
        <f t="shared" si="3"/>
        <v>573100.11662656174</v>
      </c>
    </row>
    <row r="11" spans="1:8">
      <c r="A11" s="32"/>
      <c r="B11" s="40" t="s">
        <v>40</v>
      </c>
      <c r="C11" s="41">
        <v>34429</v>
      </c>
      <c r="D11" s="41">
        <v>49059</v>
      </c>
      <c r="E11" s="42">
        <f t="shared" si="0"/>
        <v>1.4249324697202939</v>
      </c>
      <c r="F11" s="43">
        <f t="shared" si="1"/>
        <v>265.8</v>
      </c>
      <c r="G11" s="44">
        <f t="shared" si="2"/>
        <v>5708328.2000000002</v>
      </c>
      <c r="H11" s="45">
        <f t="shared" si="3"/>
        <v>1271663.5232457572</v>
      </c>
    </row>
    <row r="12" spans="1:8">
      <c r="A12" s="32"/>
      <c r="B12" s="46" t="s">
        <v>41</v>
      </c>
      <c r="C12" s="47">
        <v>40737</v>
      </c>
      <c r="D12" s="47">
        <v>27590</v>
      </c>
      <c r="E12" s="48">
        <f t="shared" si="0"/>
        <v>0.67727127672631759</v>
      </c>
      <c r="F12" s="49">
        <f t="shared" si="1"/>
        <v>126.3</v>
      </c>
      <c r="G12" s="50">
        <f t="shared" si="2"/>
        <v>1071383.0999999999</v>
      </c>
      <c r="H12" s="51">
        <f t="shared" si="3"/>
        <v>238675.62620032276</v>
      </c>
    </row>
    <row r="13" spans="1:8">
      <c r="A13" s="32"/>
      <c r="B13" s="40" t="s">
        <v>42</v>
      </c>
      <c r="C13" s="41">
        <v>38370</v>
      </c>
      <c r="D13" s="41">
        <v>68530</v>
      </c>
      <c r="E13" s="42">
        <f t="shared" si="0"/>
        <v>1.7860307531925983</v>
      </c>
      <c r="F13" s="43">
        <f t="shared" si="1"/>
        <v>333.2</v>
      </c>
      <c r="G13" s="44">
        <f t="shared" si="2"/>
        <v>8947884</v>
      </c>
      <c r="H13" s="45">
        <f t="shared" si="3"/>
        <v>1993350.2935297831</v>
      </c>
    </row>
    <row r="14" spans="1:8">
      <c r="A14" s="32"/>
      <c r="B14" s="46" t="s">
        <v>43</v>
      </c>
      <c r="C14" s="47">
        <v>110384</v>
      </c>
      <c r="D14" s="47">
        <v>23869</v>
      </c>
      <c r="E14" s="48">
        <f t="shared" si="0"/>
        <v>0.21623604870271054</v>
      </c>
      <c r="F14" s="49">
        <f t="shared" si="1"/>
        <v>40.299999999999997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268537</v>
      </c>
      <c r="D15" s="41">
        <v>167070</v>
      </c>
      <c r="E15" s="42">
        <f t="shared" si="0"/>
        <v>0.62214890313066729</v>
      </c>
      <c r="F15" s="43">
        <f t="shared" si="1"/>
        <v>116.1</v>
      </c>
      <c r="G15" s="44">
        <f t="shared" si="2"/>
        <v>4323445.6999999983</v>
      </c>
      <c r="H15" s="45">
        <f t="shared" si="3"/>
        <v>963148.57849689107</v>
      </c>
    </row>
    <row r="16" spans="1:8">
      <c r="A16" s="32"/>
      <c r="B16" s="46" t="s">
        <v>45</v>
      </c>
      <c r="C16" s="47">
        <v>251830</v>
      </c>
      <c r="D16" s="47">
        <v>79049</v>
      </c>
      <c r="E16" s="48">
        <f t="shared" si="0"/>
        <v>0.31389826470237858</v>
      </c>
      <c r="F16" s="49">
        <f t="shared" si="1"/>
        <v>58.6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186672</v>
      </c>
      <c r="D17" s="41">
        <v>3700</v>
      </c>
      <c r="E17" s="42">
        <f t="shared" si="0"/>
        <v>1.9820862261078254E-2</v>
      </c>
      <c r="F17" s="43">
        <f t="shared" si="1"/>
        <v>3.7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271214</v>
      </c>
      <c r="D18" s="47">
        <v>51756</v>
      </c>
      <c r="E18" s="48">
        <f t="shared" si="0"/>
        <v>0.19083085681417625</v>
      </c>
      <c r="F18" s="49">
        <f t="shared" si="1"/>
        <v>35.6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75303</v>
      </c>
      <c r="D19" s="41">
        <v>29842</v>
      </c>
      <c r="E19" s="42">
        <f t="shared" si="0"/>
        <v>0.39629231239127261</v>
      </c>
      <c r="F19" s="43">
        <f t="shared" si="1"/>
        <v>73.900000000000006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53054</v>
      </c>
      <c r="D20" s="47">
        <v>24286</v>
      </c>
      <c r="E20" s="48">
        <f t="shared" si="0"/>
        <v>0.45776001809477135</v>
      </c>
      <c r="F20" s="49">
        <f t="shared" si="1"/>
        <v>85.4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15549</v>
      </c>
      <c r="D21" s="41">
        <v>17252</v>
      </c>
      <c r="E21" s="42">
        <f t="shared" si="0"/>
        <v>1.1095247282783458</v>
      </c>
      <c r="F21" s="43">
        <f t="shared" si="1"/>
        <v>207</v>
      </c>
      <c r="G21" s="44">
        <f t="shared" si="2"/>
        <v>1663743</v>
      </c>
      <c r="H21" s="45">
        <f t="shared" si="3"/>
        <v>370637.63873203116</v>
      </c>
    </row>
    <row r="22" spans="1:8">
      <c r="A22" s="32"/>
      <c r="B22" s="46" t="s">
        <v>51</v>
      </c>
      <c r="C22" s="47">
        <v>471152</v>
      </c>
      <c r="D22" s="47">
        <v>202554</v>
      </c>
      <c r="E22" s="48">
        <f t="shared" si="0"/>
        <v>0.42991221516623085</v>
      </c>
      <c r="F22" s="49">
        <f t="shared" si="1"/>
        <v>80.2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190459</v>
      </c>
      <c r="D23" s="41">
        <v>710544</v>
      </c>
      <c r="E23" s="42">
        <f t="shared" si="0"/>
        <v>3.7306926950157253</v>
      </c>
      <c r="F23" s="43">
        <f t="shared" si="1"/>
        <v>696</v>
      </c>
      <c r="G23" s="44">
        <f t="shared" si="2"/>
        <v>113513564</v>
      </c>
      <c r="H23" s="45">
        <f t="shared" si="3"/>
        <v>25287799.4528105</v>
      </c>
    </row>
    <row r="24" spans="1:8">
      <c r="A24" s="32"/>
      <c r="B24" s="46" t="s">
        <v>53</v>
      </c>
      <c r="C24" s="47">
        <v>591632</v>
      </c>
      <c r="D24" s="47">
        <v>140373</v>
      </c>
      <c r="E24" s="48">
        <f t="shared" si="0"/>
        <v>0.23726404251291344</v>
      </c>
      <c r="F24" s="49">
        <f t="shared" si="1"/>
        <v>44.3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241811</v>
      </c>
      <c r="D25" s="41">
        <v>99102</v>
      </c>
      <c r="E25" s="42">
        <f t="shared" si="0"/>
        <v>0.40983247246816729</v>
      </c>
      <c r="F25" s="43">
        <f t="shared" si="1"/>
        <v>76.5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332736</v>
      </c>
      <c r="D26" s="47">
        <v>281220</v>
      </c>
      <c r="E26" s="48">
        <f t="shared" si="0"/>
        <v>0.84517455279861509</v>
      </c>
      <c r="F26" s="49">
        <f t="shared" si="1"/>
        <v>157.69999999999999</v>
      </c>
      <c r="G26" s="50">
        <f t="shared" si="2"/>
        <v>19198867.199999996</v>
      </c>
      <c r="H26" s="51">
        <f t="shared" si="3"/>
        <v>4276996.3902705172</v>
      </c>
    </row>
    <row r="27" spans="1:8">
      <c r="A27" s="32"/>
      <c r="B27" s="40" t="s">
        <v>56</v>
      </c>
      <c r="C27" s="41">
        <v>688245</v>
      </c>
      <c r="D27" s="41">
        <v>321203</v>
      </c>
      <c r="E27" s="42">
        <f t="shared" si="0"/>
        <v>0.4666986320278389</v>
      </c>
      <c r="F27" s="43">
        <f t="shared" si="1"/>
        <v>87.1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303241</v>
      </c>
      <c r="D28" s="47">
        <v>522425</v>
      </c>
      <c r="E28" s="48">
        <f t="shared" si="0"/>
        <v>1.722804633938023</v>
      </c>
      <c r="F28" s="49">
        <f t="shared" si="1"/>
        <v>321.39999999999998</v>
      </c>
      <c r="G28" s="50">
        <f t="shared" si="2"/>
        <v>67137557.399999991</v>
      </c>
      <c r="H28" s="51">
        <f t="shared" si="3"/>
        <v>14956460.069236776</v>
      </c>
    </row>
    <row r="29" spans="1:8">
      <c r="A29" s="32"/>
      <c r="B29" s="40" t="s">
        <v>58</v>
      </c>
      <c r="C29" s="41">
        <v>170924</v>
      </c>
      <c r="D29" s="41">
        <v>80293</v>
      </c>
      <c r="E29" s="42">
        <f t="shared" si="0"/>
        <v>0.46975848915307389</v>
      </c>
      <c r="F29" s="43">
        <f t="shared" si="1"/>
        <v>87.6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446106</v>
      </c>
      <c r="D30" s="47">
        <v>28248</v>
      </c>
      <c r="E30" s="48">
        <f t="shared" si="0"/>
        <v>6.3321273419321866E-2</v>
      </c>
      <c r="F30" s="49">
        <f t="shared" si="1"/>
        <v>11.8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69822</v>
      </c>
      <c r="D31" s="41">
        <v>83855</v>
      </c>
      <c r="E31" s="42">
        <f t="shared" si="0"/>
        <v>1.2009824983529547</v>
      </c>
      <c r="F31" s="43">
        <f t="shared" si="1"/>
        <v>224</v>
      </c>
      <c r="G31" s="44">
        <f t="shared" si="2"/>
        <v>8657928</v>
      </c>
      <c r="H31" s="45">
        <f t="shared" si="3"/>
        <v>1928755.8175943862</v>
      </c>
    </row>
    <row r="32" spans="1:8" ht="13.5" customHeight="1">
      <c r="B32" s="53" t="s">
        <v>61</v>
      </c>
      <c r="C32" s="54">
        <v>7701856</v>
      </c>
      <c r="D32" s="54">
        <v>4128457</v>
      </c>
      <c r="E32" s="55">
        <f t="shared" si="0"/>
        <v>0.53603404166476232</v>
      </c>
      <c r="F32" s="56">
        <f t="shared" si="1"/>
        <v>100</v>
      </c>
      <c r="G32" s="57">
        <f>SUM(G6:G31)</f>
        <v>263612300.39999998</v>
      </c>
      <c r="H32" s="58">
        <f>SUM(H6:H31)</f>
        <v>58725801.136939339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2011</v>
      </c>
      <c r="C1" s="78"/>
      <c r="D1" s="78"/>
      <c r="E1" s="79"/>
      <c r="G1" s="16" t="str">
        <f>Info!C$28</f>
        <v>FA_2011_20120427</v>
      </c>
    </row>
    <row r="2" spans="1:10" ht="18" customHeight="1">
      <c r="F2" s="80" t="s">
        <v>76</v>
      </c>
      <c r="G2" s="81">
        <v>352354806.82163602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2148245.9974496048</v>
      </c>
      <c r="D7" s="44">
        <f>GLA_2!$G7</f>
        <v>1354938.3728514451</v>
      </c>
      <c r="E7" s="44">
        <f>GLA_3!$H7</f>
        <v>17936438.80145577</v>
      </c>
      <c r="F7" s="44">
        <f>GLA_4!$H7</f>
        <v>3174229.9026978277</v>
      </c>
      <c r="G7" s="91">
        <f t="shared" si="0"/>
        <v>24613853.074454647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6697684.5156533504</v>
      </c>
      <c r="F8" s="50">
        <f>GLA_4!$H8</f>
        <v>0</v>
      </c>
      <c r="G8" s="92">
        <f t="shared" si="0"/>
        <v>6697684.5156533504</v>
      </c>
      <c r="J8" s="90"/>
    </row>
    <row r="9" spans="1:10" s="85" customFormat="1">
      <c r="A9" s="32"/>
      <c r="B9" s="40" t="s">
        <v>38</v>
      </c>
      <c r="C9" s="44">
        <f>GLA_1!$H9</f>
        <v>654588.4104829313</v>
      </c>
      <c r="D9" s="44">
        <f>GLA_2!$G9</f>
        <v>5318223.0144536374</v>
      </c>
      <c r="E9" s="44">
        <f>GLA_3!$H9</f>
        <v>1239131.7962089113</v>
      </c>
      <c r="F9" s="44">
        <f>GLA_4!$H9</f>
        <v>3690983.7274979879</v>
      </c>
      <c r="G9" s="91">
        <f t="shared" si="0"/>
        <v>10902926.948643468</v>
      </c>
      <c r="J9" s="90"/>
    </row>
    <row r="10" spans="1:10" s="85" customFormat="1">
      <c r="A10" s="32"/>
      <c r="B10" s="46" t="s">
        <v>39</v>
      </c>
      <c r="C10" s="50">
        <f>GLA_1!$H10</f>
        <v>1942045.8002689218</v>
      </c>
      <c r="D10" s="50">
        <f>GLA_2!$G10</f>
        <v>2028375.6168179649</v>
      </c>
      <c r="E10" s="50">
        <f>GLA_3!$H10</f>
        <v>1494610.7988721095</v>
      </c>
      <c r="F10" s="50">
        <f>GLA_4!$H10</f>
        <v>573100.11662656174</v>
      </c>
      <c r="G10" s="92">
        <f t="shared" si="0"/>
        <v>6038132.3325855574</v>
      </c>
      <c r="J10" s="90"/>
    </row>
    <row r="11" spans="1:10" s="85" customFormat="1">
      <c r="A11" s="32"/>
      <c r="B11" s="40" t="s">
        <v>40</v>
      </c>
      <c r="C11" s="44">
        <f>GLA_1!$H11</f>
        <v>378743.87853784318</v>
      </c>
      <c r="D11" s="44">
        <f>GLA_2!$G11</f>
        <v>2756829.5023035784</v>
      </c>
      <c r="E11" s="44">
        <f>GLA_3!$H11</f>
        <v>1058021.8986047171</v>
      </c>
      <c r="F11" s="44">
        <f>GLA_4!$H11</f>
        <v>1271663.5232457572</v>
      </c>
      <c r="G11" s="91">
        <f t="shared" si="0"/>
        <v>5465258.8026918955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512900.51859960897</v>
      </c>
      <c r="E12" s="50">
        <f>GLA_3!$H12</f>
        <v>739391.27581420576</v>
      </c>
      <c r="F12" s="50">
        <f>GLA_4!$H12</f>
        <v>238675.62620032276</v>
      </c>
      <c r="G12" s="92">
        <f t="shared" si="0"/>
        <v>1490967.4206141375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3176858.8104716255</v>
      </c>
      <c r="E13" s="44">
        <f>GLA_3!$H13</f>
        <v>0</v>
      </c>
      <c r="F13" s="44">
        <f>GLA_4!$H13</f>
        <v>1993350.2935297831</v>
      </c>
      <c r="G13" s="91">
        <f t="shared" si="0"/>
        <v>5170209.1040014084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1367538.3291028473</v>
      </c>
      <c r="D15" s="44">
        <f>GLA_2!$G15</f>
        <v>0</v>
      </c>
      <c r="E15" s="44">
        <f>GLA_3!$H15</f>
        <v>9583528.7385294084</v>
      </c>
      <c r="F15" s="44">
        <f>GLA_4!$H15</f>
        <v>963148.57849689107</v>
      </c>
      <c r="G15" s="91">
        <f t="shared" si="0"/>
        <v>11914215.646129146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15957066.480705338</v>
      </c>
      <c r="D20" s="50">
        <f>GLA_2!$G20</f>
        <v>209024.29710523426</v>
      </c>
      <c r="E20" s="50">
        <f>GLA_3!$H20</f>
        <v>1506791.0134812491</v>
      </c>
      <c r="F20" s="50">
        <f>GLA_4!$H20</f>
        <v>0</v>
      </c>
      <c r="G20" s="92">
        <f t="shared" si="0"/>
        <v>17672881.791291822</v>
      </c>
      <c r="J20" s="90"/>
    </row>
    <row r="21" spans="1:10" s="85" customFormat="1">
      <c r="A21" s="32"/>
      <c r="B21" s="40" t="s">
        <v>50</v>
      </c>
      <c r="C21" s="44">
        <f>GLA_1!$H21</f>
        <v>4977864.9142714078</v>
      </c>
      <c r="D21" s="44">
        <f>GLA_2!$G21</f>
        <v>383865.47808530316</v>
      </c>
      <c r="E21" s="44">
        <f>GLA_3!$H21</f>
        <v>2468602.8729694351</v>
      </c>
      <c r="F21" s="44">
        <f>GLA_4!$H21</f>
        <v>370637.63873203116</v>
      </c>
      <c r="G21" s="91">
        <f t="shared" si="0"/>
        <v>8200970.904058177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2001894.9212145947</v>
      </c>
      <c r="F22" s="50">
        <f>GLA_4!$H22</f>
        <v>0</v>
      </c>
      <c r="G22" s="92">
        <f t="shared" si="0"/>
        <v>2001894.9212145947</v>
      </c>
      <c r="J22" s="90"/>
    </row>
    <row r="23" spans="1:10" s="85" customFormat="1">
      <c r="A23" s="32"/>
      <c r="B23" s="40" t="s">
        <v>52</v>
      </c>
      <c r="C23" s="44">
        <f>GLA_1!$H23</f>
        <v>42436701.615435049</v>
      </c>
      <c r="D23" s="44">
        <f>GLA_2!$G23</f>
        <v>61605632.694218799</v>
      </c>
      <c r="E23" s="44">
        <f>GLA_3!$H23</f>
        <v>8140708.7229155945</v>
      </c>
      <c r="F23" s="44">
        <f>GLA_4!$H23</f>
        <v>25287799.4528105</v>
      </c>
      <c r="G23" s="91">
        <f t="shared" si="0"/>
        <v>137470842.48537993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3741551.3650819417</v>
      </c>
      <c r="F25" s="44">
        <f>GLA_4!$H25</f>
        <v>0</v>
      </c>
      <c r="G25" s="91">
        <f t="shared" si="0"/>
        <v>3741551.3650819417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9507723.6807900257</v>
      </c>
      <c r="E26" s="50">
        <f>GLA_3!$H26</f>
        <v>0</v>
      </c>
      <c r="F26" s="50">
        <f>GLA_4!$H26</f>
        <v>4276996.3902705172</v>
      </c>
      <c r="G26" s="92">
        <f t="shared" si="0"/>
        <v>13784720.071060542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25958723.690145053</v>
      </c>
      <c r="D28" s="50">
        <f>GLA_2!$G28</f>
        <v>28508985.475217476</v>
      </c>
      <c r="E28" s="50">
        <f>GLA_3!$H28</f>
        <v>575262.70770367165</v>
      </c>
      <c r="F28" s="50">
        <f>GLA_4!$H28</f>
        <v>14956460.069236776</v>
      </c>
      <c r="G28" s="92">
        <f t="shared" si="0"/>
        <v>69999431.942302972</v>
      </c>
      <c r="J28" s="90"/>
    </row>
    <row r="29" spans="1:10" s="85" customFormat="1">
      <c r="A29" s="32"/>
      <c r="B29" s="40" t="s">
        <v>58</v>
      </c>
      <c r="C29" s="44">
        <f>GLA_1!$H29</f>
        <v>20835406.133162711</v>
      </c>
      <c r="D29" s="44">
        <f>GLA_2!$G29</f>
        <v>2088244.8129639809</v>
      </c>
      <c r="E29" s="44">
        <f>GLA_3!$H29</f>
        <v>0</v>
      </c>
      <c r="F29" s="44">
        <f>GLA_4!$H29</f>
        <v>0</v>
      </c>
      <c r="G29" s="91">
        <f t="shared" si="0"/>
        <v>22923650.946126692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794677.02431698376</v>
      </c>
      <c r="D31" s="44">
        <f>GLA_2!$G31</f>
        <v>0</v>
      </c>
      <c r="E31" s="44">
        <f>GLA_3!$H31</f>
        <v>1542181.7084343843</v>
      </c>
      <c r="F31" s="44">
        <f>GLA_4!$H31</f>
        <v>1928755.8175943862</v>
      </c>
      <c r="G31" s="91">
        <f t="shared" si="0"/>
        <v>4265614.5503457543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117451602.27387868</v>
      </c>
      <c r="D32" s="57">
        <f>SUM(D6:D31)</f>
        <v>117451602.27387868</v>
      </c>
      <c r="E32" s="57">
        <f>SUM(E6:E31)</f>
        <v>58725801.136939347</v>
      </c>
      <c r="F32" s="57">
        <f>SUM(F6:F31)</f>
        <v>58725801.136939339</v>
      </c>
      <c r="G32" s="93">
        <f>SUM(G6:G31)</f>
        <v>352354806.82163608</v>
      </c>
      <c r="J32" s="94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U80748513</cp:lastModifiedBy>
  <cp:lastPrinted>2012-03-05T11:50:08Z</cp:lastPrinted>
  <dcterms:created xsi:type="dcterms:W3CDTF">2010-11-03T16:49:36Z</dcterms:created>
  <dcterms:modified xsi:type="dcterms:W3CDTF">2012-05-15T11:17:38Z</dcterms:modified>
</cp:coreProperties>
</file>