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D31" i="4"/>
  <c r="E31" s="1"/>
  <c r="D30"/>
  <c r="E30" s="1"/>
  <c r="E29"/>
  <c r="D29"/>
  <c r="D28"/>
  <c r="E28" s="1"/>
  <c r="D27"/>
  <c r="E27" s="1"/>
  <c r="D26"/>
  <c r="E26" s="1"/>
  <c r="E25"/>
  <c r="D25"/>
  <c r="D24"/>
  <c r="E24" s="1"/>
  <c r="D23"/>
  <c r="E23" s="1"/>
  <c r="D22"/>
  <c r="E22" s="1"/>
  <c r="E21"/>
  <c r="D21"/>
  <c r="D20"/>
  <c r="E20" s="1"/>
  <c r="D19"/>
  <c r="E19" s="1"/>
  <c r="D18"/>
  <c r="E18" s="1"/>
  <c r="E17"/>
  <c r="D17"/>
  <c r="D16"/>
  <c r="E16" s="1"/>
  <c r="D15"/>
  <c r="E15" s="1"/>
  <c r="D14"/>
  <c r="E14" s="1"/>
  <c r="E13"/>
  <c r="D13"/>
  <c r="D12"/>
  <c r="E12" s="1"/>
  <c r="D11"/>
  <c r="E11" s="1"/>
  <c r="D10"/>
  <c r="E10" s="1"/>
  <c r="E9"/>
  <c r="D9"/>
  <c r="D8"/>
  <c r="E8" s="1"/>
  <c r="D7"/>
  <c r="E7" s="1"/>
  <c r="D6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D32" i="4" l="1"/>
  <c r="E32" s="1"/>
  <c r="F32" s="1"/>
  <c r="G32" i="2"/>
  <c r="H9" s="1"/>
  <c r="C9" i="6" s="1"/>
  <c r="H8" i="2"/>
  <c r="C8" i="6" s="1"/>
  <c r="H12" i="2"/>
  <c r="C12" i="6" s="1"/>
  <c r="H16" i="2"/>
  <c r="C16" i="6" s="1"/>
  <c r="H20" i="2"/>
  <c r="C20" i="6" s="1"/>
  <c r="H24" i="2"/>
  <c r="C24" i="6" s="1"/>
  <c r="H28" i="2"/>
  <c r="C28" i="6" s="1"/>
  <c r="F32" i="3"/>
  <c r="G9" s="1"/>
  <c r="D9" i="6" s="1"/>
  <c r="G10" i="3"/>
  <c r="D10" i="6" s="1"/>
  <c r="G14" i="3"/>
  <c r="D14" i="6" s="1"/>
  <c r="G18" i="3"/>
  <c r="D18" i="6" s="1"/>
  <c r="G22" i="3"/>
  <c r="D22" i="6" s="1"/>
  <c r="G26" i="3"/>
  <c r="D26" i="6" s="1"/>
  <c r="G30" i="3"/>
  <c r="D30" i="6" s="1"/>
  <c r="F9" i="4"/>
  <c r="G9" s="1"/>
  <c r="F13"/>
  <c r="G13" s="1"/>
  <c r="F17"/>
  <c r="G17" s="1"/>
  <c r="F21"/>
  <c r="G21" s="1"/>
  <c r="F25"/>
  <c r="G25" s="1"/>
  <c r="F29"/>
  <c r="G29" s="1"/>
  <c r="G32" i="5"/>
  <c r="H9" s="1"/>
  <c r="F9" i="6" s="1"/>
  <c r="G7" i="3"/>
  <c r="D7" i="6" s="1"/>
  <c r="G8" i="3"/>
  <c r="D8" i="6" s="1"/>
  <c r="G11" i="3"/>
  <c r="D11" i="6" s="1"/>
  <c r="G12" i="3"/>
  <c r="D12" i="6" s="1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10" i="4"/>
  <c r="G10" s="1"/>
  <c r="F14"/>
  <c r="G14" s="1"/>
  <c r="F18"/>
  <c r="G18" s="1"/>
  <c r="F22"/>
  <c r="G22" s="1"/>
  <c r="F26"/>
  <c r="G26" s="1"/>
  <c r="F30"/>
  <c r="G30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G6" i="3"/>
  <c r="E6" i="4"/>
  <c r="F6" l="1"/>
  <c r="G6" s="1"/>
  <c r="H6" s="1"/>
  <c r="F31"/>
  <c r="G31" s="1"/>
  <c r="F27"/>
  <c r="G27" s="1"/>
  <c r="H27" s="1"/>
  <c r="E27" i="6" s="1"/>
  <c r="F23" i="4"/>
  <c r="G23" s="1"/>
  <c r="F19"/>
  <c r="G19" s="1"/>
  <c r="H19" s="1"/>
  <c r="E19" i="6" s="1"/>
  <c r="F15" i="4"/>
  <c r="G15" s="1"/>
  <c r="F11"/>
  <c r="G11" s="1"/>
  <c r="H11" s="1"/>
  <c r="E11" i="6" s="1"/>
  <c r="F7" i="4"/>
  <c r="G7" s="1"/>
  <c r="F28"/>
  <c r="G28" s="1"/>
  <c r="H28" s="1"/>
  <c r="E28" i="6" s="1"/>
  <c r="G28" s="1"/>
  <c r="F24" i="4"/>
  <c r="G24" s="1"/>
  <c r="F20"/>
  <c r="G20" s="1"/>
  <c r="H20" s="1"/>
  <c r="E20" i="6" s="1"/>
  <c r="G20" s="1"/>
  <c r="F16" i="4"/>
  <c r="G16" s="1"/>
  <c r="F12"/>
  <c r="G12" s="1"/>
  <c r="H12" s="1"/>
  <c r="E12" i="6" s="1"/>
  <c r="G12" s="1"/>
  <c r="F8" i="4"/>
  <c r="G8" s="1"/>
  <c r="D6" i="6"/>
  <c r="G32" i="4"/>
  <c r="H26" s="1"/>
  <c r="E26" i="6" s="1"/>
  <c r="H31" i="4"/>
  <c r="E31" i="6" s="1"/>
  <c r="H23" i="4"/>
  <c r="E23" i="6" s="1"/>
  <c r="H15" i="4"/>
  <c r="E15" i="6" s="1"/>
  <c r="H7" i="4"/>
  <c r="E7" i="6" s="1"/>
  <c r="H6" i="5"/>
  <c r="H31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7" i="5"/>
  <c r="F7" i="6" s="1"/>
  <c r="H24" i="4"/>
  <c r="E24" i="6" s="1"/>
  <c r="G24" s="1"/>
  <c r="H16" i="4"/>
  <c r="E16" i="6" s="1"/>
  <c r="G16" s="1"/>
  <c r="H8" i="4"/>
  <c r="E8" i="6" s="1"/>
  <c r="G8" s="1"/>
  <c r="G29" i="3"/>
  <c r="D29" i="6" s="1"/>
  <c r="G25" i="3"/>
  <c r="D25" i="6" s="1"/>
  <c r="G21" i="3"/>
  <c r="D21" i="6" s="1"/>
  <c r="G17" i="3"/>
  <c r="D17" i="6" s="1"/>
  <c r="G13" i="3"/>
  <c r="D13" i="6" s="1"/>
  <c r="H30" i="2"/>
  <c r="C30" i="6" s="1"/>
  <c r="H26" i="2"/>
  <c r="C26" i="6" s="1"/>
  <c r="H22" i="2"/>
  <c r="C22" i="6" s="1"/>
  <c r="H18" i="2"/>
  <c r="C18" i="6" s="1"/>
  <c r="H14" i="2"/>
  <c r="C14" i="6" s="1"/>
  <c r="H10" i="2"/>
  <c r="C10" i="6" s="1"/>
  <c r="H6" i="2"/>
  <c r="H31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H30" i="4"/>
  <c r="E30" i="6" s="1"/>
  <c r="H18" i="4"/>
  <c r="E18" i="6" s="1"/>
  <c r="H10" i="4"/>
  <c r="E10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1" i="4"/>
  <c r="E21" i="6" s="1"/>
  <c r="H13" i="4"/>
  <c r="E13" i="6" s="1"/>
  <c r="H29" i="2"/>
  <c r="C29" i="6" s="1"/>
  <c r="G29" s="1"/>
  <c r="H25" i="2"/>
  <c r="C25" i="6" s="1"/>
  <c r="H21" i="2"/>
  <c r="C21" i="6" s="1"/>
  <c r="G21" s="1"/>
  <c r="H17" i="2"/>
  <c r="C17" i="6" s="1"/>
  <c r="H13" i="2"/>
  <c r="C13" i="6" s="1"/>
  <c r="G13" s="1"/>
  <c r="G11" l="1"/>
  <c r="G19"/>
  <c r="G27"/>
  <c r="G25"/>
  <c r="H9" i="4"/>
  <c r="E9" i="6" s="1"/>
  <c r="G9" s="1"/>
  <c r="H17" i="4"/>
  <c r="E17" i="6" s="1"/>
  <c r="G17" s="1"/>
  <c r="H25" i="4"/>
  <c r="E25" i="6" s="1"/>
  <c r="H14" i="4"/>
  <c r="E14" i="6" s="1"/>
  <c r="G14" s="1"/>
  <c r="H22" i="4"/>
  <c r="E22" i="6" s="1"/>
  <c r="G7"/>
  <c r="G15"/>
  <c r="G23"/>
  <c r="G31"/>
  <c r="G26"/>
  <c r="C6"/>
  <c r="H32" i="2"/>
  <c r="G22" i="6"/>
  <c r="G30"/>
  <c r="G32" i="3"/>
  <c r="F6" i="6"/>
  <c r="F32" s="1"/>
  <c r="H32" i="5"/>
  <c r="E6" i="6"/>
  <c r="E32" s="1"/>
  <c r="G10"/>
  <c r="G18"/>
  <c r="D32"/>
  <c r="H32" i="4" l="1"/>
  <c r="C32" i="6"/>
  <c r="G6"/>
  <c r="G32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<sst xmlns="http://schemas.openxmlformats.org/spreadsheetml/2006/main" count="209" uniqueCount="83">
  <si>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</si>
  <si>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</si>
  <si>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</si>
  <si>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</si>
  <si>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</si>
  <si>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</si>
  <si>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</si>
  <si>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</si>
  <si>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</si>
  <si>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</si>
  <si>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</si>
  <si>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</si>
  <si>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</si>
  <si>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</si>
  <si>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</si>
  <si>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</si>
  <si>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</si>
  <si>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</si>
  <si>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Test</t>
  </si>
  <si>
    <t>WS</t>
  </si>
  <si>
    <t>FA_2009_20120423</t>
  </si>
  <si>
    <t>SWS</t>
  </si>
  <si>
    <t>LA_2009_20120423_2Versuch</t>
  </si>
  <si>
    <t>RefJahr</t>
  </si>
  <si>
    <t>GLA 1 (Siedlungshöhe)</t>
  </si>
  <si>
    <t>Dotation GLA 1</t>
  </si>
  <si>
    <t>Anteil der Einwohner mit einer Wohnhöhe von über 800 m</t>
  </si>
  <si>
    <t>(1/3 des GLA)</t>
  </si>
  <si>
    <t>Einwohner mit einer Wohnhöhe von über 800 m.ü.M.</t>
  </si>
  <si>
    <t>Einwohner Total gemäss Volkszählung</t>
  </si>
  <si>
    <t>Indikator</t>
  </si>
  <si>
    <t>Lastenindex</t>
  </si>
  <si>
    <t>Massgebende Sonderlasten</t>
  </si>
  <si>
    <t>Beiträge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</si>
  <si>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</si>
  <si>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</si>
  <si>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</si>
  <si>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</si>
  <si>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</si>
  <si>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</si>
  <si>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</si>
  <si>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</si>
  <si>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</si>
  <si>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</si>
  <si>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</si>
  <si>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</si>
  <si>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</si>
  <si>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</si>
  <si>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</si>
  <si>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</si>
  <si>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</si>
  <si>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</si>
  <si>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</si>
  <si>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</si>
  <si>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</si>
  <si>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</si>
  <si>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</si>
  <si>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</si>
  <si>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</si>
  <si>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</si>
  <si>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</si>
  <si>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</si>
  <si>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</si>
  <si>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</si>
  <si>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</si>
  <si>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</si>
  <si>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</si>
  <si>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</si>
  <si>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</si>
  <si>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</si>
  <si>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</si>
  <si>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Einwohner in Siedlungen mit weniger 200 Einwohnern</t>
  </si>
  <si>
    <t>GLA 4 (Geringe Bevölkerungsdichte)</t>
  </si>
  <si>
    <t>Dotation GLA 4</t>
  </si>
  <si>
    <t>Ständige Wohnbevölkerung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</si>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</sst>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7" t="s">
        <v>0</v>
      </c>
      <c r="B1" s="97"/>
      <c r="C1" s="97"/>
      <c r="D1" s="97"/>
      <c r="E1" s="97"/>
    </row>
    <row r="3" spans="1:5" ht="27.75" customHeight="1">
      <c r="A3" s="96" t="s">
        <v>1</v>
      </c>
      <c r="B3" s="96"/>
      <c r="C3" s="96"/>
      <c r="D3" s="96"/>
      <c r="E3" s="96"/>
    </row>
    <row r="4" spans="1:5" ht="24.75" customHeight="1">
      <c r="A4" s="96" t="s">
        <v>2</v>
      </c>
      <c r="B4" s="96"/>
      <c r="C4" s="96"/>
      <c r="D4" s="96"/>
      <c r="E4" s="96"/>
    </row>
    <row r="6" spans="1:5" ht="18" customHeight="1">
      <c r="A6" s="95" t="str">
        <f>"Referenzjahr "&amp;C30</f>
        <v>Referenzjahr 2009</v>
      </c>
      <c r="B6" s="95"/>
      <c r="C6" s="95"/>
      <c r="D6" s="95"/>
      <c r="E6" s="95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2009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140625" style="1" customWidth="1"/>
    <col min="4" max="4" width="15.8554687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FA_2009_20120423</v>
      </c>
    </row>
    <row r="2" spans="1:10" s="1" customFormat="1" ht="23.25" customHeight="1">
      <c r="A2" s="13"/>
      <c r="B2" s="17" t="str">
        <f>"Referenzjahr "&amp;Info!C30</f>
        <v>Referenzjahr 2009</v>
      </c>
      <c r="C2" s="17"/>
      <c r="D2" s="17"/>
      <c r="G2" s="18" t="s">
        <v>25</v>
      </c>
      <c r="H2" s="19">
        <f>Total_GLA!G2/3</f>
        <v>116999982.34203833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67.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2000</v>
      </c>
      <c r="D5" s="28">
        <v>2000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2080</v>
      </c>
      <c r="D6" s="34">
        <v>1247947</v>
      </c>
      <c r="E6" s="35">
        <f t="shared" ref="E6:E32" si="0">C6/D6</f>
        <v>1.6667374495872021E-3</v>
      </c>
      <c r="F6" s="36">
        <f t="shared" ref="F6:F32" si="1">ROUND(E6/E$32*100,1)</f>
        <v>2.2000000000000002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93166</v>
      </c>
      <c r="D7" s="41">
        <v>957182</v>
      </c>
      <c r="E7" s="42">
        <f t="shared" si="0"/>
        <v>9.733363143059523E-2</v>
      </c>
      <c r="F7" s="43">
        <f t="shared" si="1"/>
        <v>128.6</v>
      </c>
      <c r="G7" s="44">
        <f t="shared" si="2"/>
        <v>2664547.5999999996</v>
      </c>
      <c r="H7" s="45">
        <f t="shared" si="3"/>
        <v>2139978.3961505461</v>
      </c>
      <c r="J7" s="39"/>
    </row>
    <row r="8" spans="1:10">
      <c r="A8" s="32"/>
      <c r="B8" s="46" t="s">
        <v>37</v>
      </c>
      <c r="C8" s="47">
        <v>12285</v>
      </c>
      <c r="D8" s="47">
        <v>350512</v>
      </c>
      <c r="E8" s="48">
        <f t="shared" si="0"/>
        <v>3.5048728716848498E-2</v>
      </c>
      <c r="F8" s="49">
        <f t="shared" si="1"/>
        <v>46.3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6123</v>
      </c>
      <c r="D9" s="41">
        <v>34777</v>
      </c>
      <c r="E9" s="42">
        <f t="shared" si="0"/>
        <v>0.17606464042326825</v>
      </c>
      <c r="F9" s="43">
        <f t="shared" si="1"/>
        <v>232.6</v>
      </c>
      <c r="G9" s="44">
        <f t="shared" si="2"/>
        <v>811909.79999999993</v>
      </c>
      <c r="H9" s="45">
        <f t="shared" si="3"/>
        <v>652069.20365127304</v>
      </c>
      <c r="J9" s="39"/>
    </row>
    <row r="10" spans="1:10">
      <c r="A10" s="32"/>
      <c r="B10" s="46" t="s">
        <v>39</v>
      </c>
      <c r="C10" s="47">
        <v>20946</v>
      </c>
      <c r="D10" s="47">
        <v>128710</v>
      </c>
      <c r="E10" s="48">
        <f t="shared" si="0"/>
        <v>0.16273793800015537</v>
      </c>
      <c r="F10" s="49">
        <f t="shared" si="1"/>
        <v>215</v>
      </c>
      <c r="G10" s="50">
        <f t="shared" si="2"/>
        <v>2408790</v>
      </c>
      <c r="H10" s="51">
        <f t="shared" si="3"/>
        <v>1934571.7677790688</v>
      </c>
      <c r="J10" s="39"/>
    </row>
    <row r="11" spans="1:10">
      <c r="A11" s="32"/>
      <c r="B11" s="40" t="s">
        <v>40</v>
      </c>
      <c r="C11" s="41">
        <v>4838</v>
      </c>
      <c r="D11" s="41">
        <v>32427</v>
      </c>
      <c r="E11" s="42">
        <f t="shared" si="0"/>
        <v>0.14919665710673205</v>
      </c>
      <c r="F11" s="43">
        <f t="shared" si="1"/>
        <v>197.1</v>
      </c>
      <c r="G11" s="44">
        <f t="shared" si="2"/>
        <v>469769.8</v>
      </c>
      <c r="H11" s="45">
        <f t="shared" si="3"/>
        <v>377286.26922032208</v>
      </c>
      <c r="J11" s="39"/>
    </row>
    <row r="12" spans="1:10">
      <c r="A12" s="32"/>
      <c r="B12" s="46" t="s">
        <v>41</v>
      </c>
      <c r="C12" s="47">
        <v>923</v>
      </c>
      <c r="D12" s="47">
        <v>37235</v>
      </c>
      <c r="E12" s="48">
        <f t="shared" si="0"/>
        <v>2.4788505438431582E-2</v>
      </c>
      <c r="F12" s="49">
        <f t="shared" si="1"/>
        <v>32.700000000000003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2466</v>
      </c>
      <c r="D13" s="41">
        <v>38183</v>
      </c>
      <c r="E13" s="42">
        <f t="shared" si="0"/>
        <v>6.4583715265956049E-2</v>
      </c>
      <c r="F13" s="43">
        <f t="shared" si="1"/>
        <v>85.3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4107</v>
      </c>
      <c r="D14" s="47">
        <v>100052</v>
      </c>
      <c r="E14" s="48">
        <f t="shared" si="0"/>
        <v>4.1048654699556229E-2</v>
      </c>
      <c r="F14" s="49">
        <f t="shared" si="1"/>
        <v>54.2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28995</v>
      </c>
      <c r="D15" s="41">
        <v>241708</v>
      </c>
      <c r="E15" s="42">
        <f t="shared" si="0"/>
        <v>0.11995879325467093</v>
      </c>
      <c r="F15" s="43">
        <f t="shared" si="1"/>
        <v>158.5</v>
      </c>
      <c r="G15" s="44">
        <f t="shared" si="2"/>
        <v>1696207.5</v>
      </c>
      <c r="H15" s="45">
        <f t="shared" si="3"/>
        <v>1362275.3090950707</v>
      </c>
      <c r="J15" s="39"/>
    </row>
    <row r="16" spans="1:10">
      <c r="A16" s="32"/>
      <c r="B16" s="46" t="s">
        <v>45</v>
      </c>
      <c r="C16" s="47">
        <v>589</v>
      </c>
      <c r="D16" s="47">
        <v>244325</v>
      </c>
      <c r="E16" s="48">
        <f t="shared" si="0"/>
        <v>2.4107234216719535E-3</v>
      </c>
      <c r="F16" s="49">
        <f t="shared" si="1"/>
        <v>3.2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188106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145</v>
      </c>
      <c r="D18" s="47">
        <v>259352</v>
      </c>
      <c r="E18" s="48">
        <f t="shared" si="0"/>
        <v>5.5908572133625339E-4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11</v>
      </c>
      <c r="D19" s="41">
        <v>73394</v>
      </c>
      <c r="E19" s="42">
        <f t="shared" si="0"/>
        <v>1.4987601166307872E-4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30412</v>
      </c>
      <c r="D20" s="47">
        <v>53510</v>
      </c>
      <c r="E20" s="48">
        <f t="shared" si="0"/>
        <v>0.56834236591291343</v>
      </c>
      <c r="F20" s="49">
        <f t="shared" si="1"/>
        <v>750.7</v>
      </c>
      <c r="G20" s="50">
        <f t="shared" si="2"/>
        <v>19789088.400000002</v>
      </c>
      <c r="H20" s="51">
        <f t="shared" si="3"/>
        <v>15893212.662259588</v>
      </c>
      <c r="J20" s="39"/>
    </row>
    <row r="21" spans="1:10">
      <c r="A21" s="32"/>
      <c r="B21" s="40" t="s">
        <v>50</v>
      </c>
      <c r="C21" s="41">
        <v>8838</v>
      </c>
      <c r="D21" s="41">
        <v>14612</v>
      </c>
      <c r="E21" s="42">
        <f t="shared" si="0"/>
        <v>0.60484533260333972</v>
      </c>
      <c r="F21" s="43">
        <f t="shared" si="1"/>
        <v>799</v>
      </c>
      <c r="G21" s="44">
        <f t="shared" si="2"/>
        <v>6177762</v>
      </c>
      <c r="H21" s="45">
        <f t="shared" si="3"/>
        <v>4961546.6492547523</v>
      </c>
      <c r="J21" s="39"/>
    </row>
    <row r="22" spans="1:10">
      <c r="A22" s="32"/>
      <c r="B22" s="46" t="s">
        <v>51</v>
      </c>
      <c r="C22" s="47">
        <v>21345</v>
      </c>
      <c r="D22" s="47">
        <v>452845</v>
      </c>
      <c r="E22" s="48">
        <f t="shared" si="0"/>
        <v>4.7135333281807239E-2</v>
      </c>
      <c r="F22" s="49">
        <f t="shared" si="1"/>
        <v>62.3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93708</v>
      </c>
      <c r="D23" s="41">
        <v>187058</v>
      </c>
      <c r="E23" s="42">
        <f t="shared" si="0"/>
        <v>0.50095692245185985</v>
      </c>
      <c r="F23" s="43">
        <f t="shared" si="1"/>
        <v>661.7</v>
      </c>
      <c r="G23" s="44">
        <f t="shared" si="2"/>
        <v>52635783.600000001</v>
      </c>
      <c r="H23" s="45">
        <f t="shared" si="3"/>
        <v>42273382.45653981</v>
      </c>
      <c r="J23" s="39"/>
    </row>
    <row r="24" spans="1:10">
      <c r="A24" s="32"/>
      <c r="B24" s="46" t="s">
        <v>53</v>
      </c>
      <c r="C24" s="47">
        <v>16</v>
      </c>
      <c r="D24" s="47">
        <v>547448</v>
      </c>
      <c r="E24" s="48">
        <f t="shared" si="0"/>
        <v>2.9226520144379009E-5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113</v>
      </c>
      <c r="D25" s="41">
        <v>228871</v>
      </c>
      <c r="E25" s="42">
        <f t="shared" si="0"/>
        <v>4.9372790786076E-4</v>
      </c>
      <c r="F25" s="43">
        <f t="shared" si="1"/>
        <v>0.7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8800</v>
      </c>
      <c r="D26" s="47">
        <v>306846</v>
      </c>
      <c r="E26" s="48">
        <f t="shared" si="0"/>
        <v>2.8678881262913646E-2</v>
      </c>
      <c r="F26" s="49">
        <f t="shared" si="1"/>
        <v>37.9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45181</v>
      </c>
      <c r="D27" s="41">
        <v>640649</v>
      </c>
      <c r="E27" s="42">
        <f t="shared" si="0"/>
        <v>7.0523796962143073E-2</v>
      </c>
      <c r="F27" s="43">
        <f t="shared" si="1"/>
        <v>93.2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92442</v>
      </c>
      <c r="D28" s="47">
        <v>272401</v>
      </c>
      <c r="E28" s="48">
        <f t="shared" si="0"/>
        <v>0.3393599876652435</v>
      </c>
      <c r="F28" s="49">
        <f t="shared" si="1"/>
        <v>448.3</v>
      </c>
      <c r="G28" s="50">
        <f t="shared" si="2"/>
        <v>32197548.600000001</v>
      </c>
      <c r="H28" s="51">
        <f t="shared" si="3"/>
        <v>25858820.616680779</v>
      </c>
      <c r="J28" s="39"/>
    </row>
    <row r="29" spans="1:10">
      <c r="A29" s="32"/>
      <c r="B29" s="40" t="s">
        <v>58</v>
      </c>
      <c r="C29" s="41">
        <v>64031</v>
      </c>
      <c r="D29" s="41">
        <v>167963</v>
      </c>
      <c r="E29" s="42">
        <f t="shared" si="0"/>
        <v>0.38122086411888334</v>
      </c>
      <c r="F29" s="43">
        <f t="shared" si="1"/>
        <v>503.6</v>
      </c>
      <c r="G29" s="44">
        <f t="shared" si="2"/>
        <v>25842911.600000001</v>
      </c>
      <c r="H29" s="45">
        <f t="shared" si="3"/>
        <v>20755220.329945829</v>
      </c>
      <c r="J29" s="39"/>
    </row>
    <row r="30" spans="1:10">
      <c r="A30" s="32"/>
      <c r="B30" s="46" t="s">
        <v>59</v>
      </c>
      <c r="C30" s="47">
        <v>0</v>
      </c>
      <c r="D30" s="47">
        <v>413673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10172</v>
      </c>
      <c r="D31" s="41">
        <v>68224</v>
      </c>
      <c r="E31" s="42">
        <f t="shared" si="0"/>
        <v>0.14909709193245779</v>
      </c>
      <c r="F31" s="43">
        <f t="shared" si="1"/>
        <v>196.9</v>
      </c>
      <c r="G31" s="44">
        <f t="shared" si="2"/>
        <v>985666.8</v>
      </c>
      <c r="H31" s="45">
        <f t="shared" si="3"/>
        <v>791618.68146128883</v>
      </c>
      <c r="J31" s="39"/>
    </row>
    <row r="32" spans="1:10" ht="13.5" customHeight="1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145679985.70000002</v>
      </c>
      <c r="H32" s="58">
        <f>SUM(H6:H31)</f>
        <v>116999982.34203832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FA_2009_20120423</v>
      </c>
    </row>
    <row r="2" spans="1:16" s="1" customFormat="1" ht="24" customHeight="1">
      <c r="A2" s="13"/>
      <c r="B2" s="17" t="str">
        <f>"Referenzjahr "&amp;Info!C30</f>
        <v>Referenzjahr 2009</v>
      </c>
      <c r="C2" s="17"/>
      <c r="D2" s="17"/>
      <c r="E2" s="17"/>
      <c r="F2" s="18" t="s">
        <v>63</v>
      </c>
      <c r="G2" s="19">
        <f>Total_GLA!G2/3</f>
        <v>116999982.34203833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1997</v>
      </c>
      <c r="D5" s="62">
        <v>2006</v>
      </c>
      <c r="E5" s="63"/>
      <c r="F5" s="64"/>
      <c r="G5" s="65"/>
    </row>
    <row r="6" spans="1:16">
      <c r="A6" s="32"/>
      <c r="B6" s="33" t="s">
        <v>35</v>
      </c>
      <c r="C6" s="47">
        <v>162878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480833</v>
      </c>
      <c r="D7" s="41">
        <v>869</v>
      </c>
      <c r="E7" s="43">
        <f t="shared" si="0"/>
        <v>102.1</v>
      </c>
      <c r="F7" s="44">
        <f t="shared" si="1"/>
        <v>1009749.2999999973</v>
      </c>
      <c r="G7" s="45">
        <f t="shared" si="2"/>
        <v>1349728.4211458215</v>
      </c>
    </row>
    <row r="8" spans="1:16">
      <c r="A8" s="32"/>
      <c r="B8" s="46" t="s">
        <v>37</v>
      </c>
      <c r="C8" s="47">
        <v>139190</v>
      </c>
      <c r="D8" s="47">
        <v>688</v>
      </c>
      <c r="E8" s="49">
        <f t="shared" si="0"/>
        <v>80.8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47751</v>
      </c>
      <c r="D9" s="41">
        <v>1557</v>
      </c>
      <c r="E9" s="43">
        <f t="shared" si="0"/>
        <v>183</v>
      </c>
      <c r="F9" s="44">
        <f t="shared" si="1"/>
        <v>3963333</v>
      </c>
      <c r="G9" s="45">
        <f t="shared" si="2"/>
        <v>5297773.6083254982</v>
      </c>
    </row>
    <row r="10" spans="1:16">
      <c r="A10" s="32"/>
      <c r="B10" s="46" t="s">
        <v>39</v>
      </c>
      <c r="C10" s="47">
        <v>72674</v>
      </c>
      <c r="D10" s="47">
        <v>1028</v>
      </c>
      <c r="E10" s="49">
        <f t="shared" si="0"/>
        <v>120.8</v>
      </c>
      <c r="F10" s="50">
        <f t="shared" si="1"/>
        <v>1511619.1999999997</v>
      </c>
      <c r="G10" s="51">
        <f t="shared" si="2"/>
        <v>2020576.1927140872</v>
      </c>
    </row>
    <row r="11" spans="1:16">
      <c r="A11" s="32"/>
      <c r="B11" s="40" t="s">
        <v>40</v>
      </c>
      <c r="C11" s="41">
        <v>39893</v>
      </c>
      <c r="D11" s="41">
        <v>1289</v>
      </c>
      <c r="E11" s="43">
        <f t="shared" si="0"/>
        <v>151.5</v>
      </c>
      <c r="F11" s="44">
        <f t="shared" si="1"/>
        <v>2054489.5</v>
      </c>
      <c r="G11" s="45">
        <f t="shared" si="2"/>
        <v>2746229.0581391593</v>
      </c>
    </row>
    <row r="12" spans="1:16">
      <c r="A12" s="32"/>
      <c r="B12" s="46" t="s">
        <v>41</v>
      </c>
      <c r="C12" s="47">
        <v>20887</v>
      </c>
      <c r="D12" s="47">
        <v>1007</v>
      </c>
      <c r="E12" s="49">
        <f t="shared" si="0"/>
        <v>118.3</v>
      </c>
      <c r="F12" s="50">
        <f t="shared" si="1"/>
        <v>382232.09999999992</v>
      </c>
      <c r="G12" s="51">
        <f t="shared" si="2"/>
        <v>510928.33522563765</v>
      </c>
    </row>
    <row r="13" spans="1:16">
      <c r="A13" s="32"/>
      <c r="B13" s="40" t="s">
        <v>42</v>
      </c>
      <c r="C13" s="41">
        <v>43361</v>
      </c>
      <c r="D13" s="41">
        <v>1316</v>
      </c>
      <c r="E13" s="43">
        <f t="shared" si="0"/>
        <v>154.6</v>
      </c>
      <c r="F13" s="44">
        <f t="shared" si="1"/>
        <v>2367510.5999999996</v>
      </c>
      <c r="G13" s="45">
        <f t="shared" si="2"/>
        <v>3164643.2873823275</v>
      </c>
    </row>
    <row r="14" spans="1:16">
      <c r="A14" s="32"/>
      <c r="B14" s="46" t="s">
        <v>43</v>
      </c>
      <c r="C14" s="47">
        <v>20221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152377</v>
      </c>
      <c r="D15" s="41">
        <v>757</v>
      </c>
      <c r="E15" s="43">
        <f t="shared" si="0"/>
        <v>89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78297</v>
      </c>
      <c r="D16" s="47">
        <v>552</v>
      </c>
      <c r="E16" s="49">
        <f t="shared" si="0"/>
        <v>64.900000000000006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3543</v>
      </c>
      <c r="D17" s="41">
        <v>275</v>
      </c>
      <c r="E17" s="43">
        <f t="shared" si="0"/>
        <v>32.299999999999997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51446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29472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23965</v>
      </c>
      <c r="D20" s="47">
        <v>906</v>
      </c>
      <c r="E20" s="49">
        <f t="shared" si="0"/>
        <v>106.5</v>
      </c>
      <c r="F20" s="50">
        <f t="shared" si="1"/>
        <v>155772.5</v>
      </c>
      <c r="G20" s="51">
        <f t="shared" si="2"/>
        <v>208220.56572154895</v>
      </c>
    </row>
    <row r="21" spans="1:7">
      <c r="A21" s="32"/>
      <c r="B21" s="40" t="s">
        <v>50</v>
      </c>
      <c r="C21" s="41">
        <v>15805</v>
      </c>
      <c r="D21" s="41">
        <v>1005</v>
      </c>
      <c r="E21" s="43">
        <f t="shared" si="0"/>
        <v>118.1</v>
      </c>
      <c r="F21" s="44">
        <f t="shared" si="1"/>
        <v>286070.49999999988</v>
      </c>
      <c r="G21" s="45">
        <f t="shared" si="2"/>
        <v>382389.45478981425</v>
      </c>
    </row>
    <row r="22" spans="1:7">
      <c r="A22" s="32"/>
      <c r="B22" s="46" t="s">
        <v>51</v>
      </c>
      <c r="C22" s="47">
        <v>176636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1794</v>
      </c>
      <c r="E23" s="43">
        <f t="shared" si="0"/>
        <v>210.8</v>
      </c>
      <c r="F23" s="44">
        <f t="shared" si="1"/>
        <v>45910755.600000001</v>
      </c>
      <c r="G23" s="45">
        <f t="shared" si="2"/>
        <v>61368749.321836472</v>
      </c>
    </row>
    <row r="24" spans="1:7">
      <c r="A24" s="32"/>
      <c r="B24" s="46" t="s">
        <v>53</v>
      </c>
      <c r="C24" s="47">
        <v>137032</v>
      </c>
      <c r="D24" s="47">
        <v>466</v>
      </c>
      <c r="E24" s="49">
        <f t="shared" si="0"/>
        <v>54.8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85118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192019</v>
      </c>
      <c r="D26" s="47">
        <v>1165</v>
      </c>
      <c r="E26" s="49">
        <f t="shared" si="0"/>
        <v>136.9</v>
      </c>
      <c r="F26" s="50">
        <f t="shared" si="1"/>
        <v>7085501.1000000015</v>
      </c>
      <c r="G26" s="51">
        <f t="shared" si="2"/>
        <v>9471164.9839519653</v>
      </c>
    </row>
    <row r="27" spans="1:7">
      <c r="A27" s="32"/>
      <c r="B27" s="40" t="s">
        <v>56</v>
      </c>
      <c r="C27" s="41">
        <v>268565</v>
      </c>
      <c r="D27" s="41">
        <v>720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241157</v>
      </c>
      <c r="D28" s="47">
        <v>1601</v>
      </c>
      <c r="E28" s="49">
        <f t="shared" si="0"/>
        <v>188.1</v>
      </c>
      <c r="F28" s="50">
        <f t="shared" si="1"/>
        <v>21245931.699999999</v>
      </c>
      <c r="G28" s="51">
        <f t="shared" si="2"/>
        <v>28399363.930445936</v>
      </c>
    </row>
    <row r="29" spans="1:7">
      <c r="A29" s="32"/>
      <c r="B29" s="40" t="s">
        <v>58</v>
      </c>
      <c r="C29" s="41">
        <v>71061</v>
      </c>
      <c r="D29" s="41">
        <v>1037</v>
      </c>
      <c r="E29" s="43">
        <f t="shared" si="0"/>
        <v>121.9</v>
      </c>
      <c r="F29" s="44">
        <f t="shared" si="1"/>
        <v>1556235.9000000004</v>
      </c>
      <c r="G29" s="45">
        <f t="shared" si="2"/>
        <v>2080215.1823600696</v>
      </c>
    </row>
    <row r="30" spans="1:7">
      <c r="A30" s="32"/>
      <c r="B30" s="46" t="s">
        <v>59</v>
      </c>
      <c r="C30" s="47">
        <v>24156</v>
      </c>
      <c r="D30" s="47">
        <v>425</v>
      </c>
      <c r="E30" s="49">
        <f t="shared" si="0"/>
        <v>49.9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83191</v>
      </c>
      <c r="D31" s="41">
        <v>640</v>
      </c>
      <c r="E31" s="43">
        <f t="shared" si="0"/>
        <v>75.2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</v>
      </c>
      <c r="E32" s="56">
        <f t="shared" si="0"/>
        <v>100</v>
      </c>
      <c r="F32" s="57">
        <f>SUM(F6:F31)</f>
        <v>87529201</v>
      </c>
      <c r="G32" s="58">
        <f>SUM(G6:G31)</f>
        <v>116999982.34203835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FA_2009_20120423</v>
      </c>
    </row>
    <row r="2" spans="1:8" s="1" customFormat="1" ht="24" customHeight="1">
      <c r="A2" s="13"/>
      <c r="B2" s="68" t="str">
        <f>"Referenzjahr "&amp;Info!C30</f>
        <v>Referenzjahr 2009</v>
      </c>
      <c r="G2" s="18" t="s">
        <v>68</v>
      </c>
      <c r="H2" s="19">
        <f>Total_GLA!G2/6</f>
        <v>58499991.171019167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51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2000</v>
      </c>
      <c r="D5" s="62">
        <f>GLA_1!D5</f>
        <v>2000</v>
      </c>
      <c r="E5" s="69"/>
      <c r="F5" s="69"/>
      <c r="G5" s="70"/>
      <c r="H5" s="71"/>
    </row>
    <row r="6" spans="1:8">
      <c r="A6" s="32"/>
      <c r="B6" s="33" t="s">
        <v>35</v>
      </c>
      <c r="C6" s="34">
        <v>39653</v>
      </c>
      <c r="D6" s="72">
        <f>GLA_1!D6</f>
        <v>1247947</v>
      </c>
      <c r="E6" s="35">
        <f t="shared" ref="E6:E32" si="0">C6/D6</f>
        <v>3.1774586581000637E-2</v>
      </c>
      <c r="F6" s="36">
        <f t="shared" ref="F6:F32" si="1">ROUND(E6/E$32*100,1)</f>
        <v>46.1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108006</v>
      </c>
      <c r="D7" s="73">
        <f>GLA_1!D7</f>
        <v>957182</v>
      </c>
      <c r="E7" s="42">
        <f t="shared" si="0"/>
        <v>0.11283747500475354</v>
      </c>
      <c r="F7" s="43">
        <f t="shared" si="1"/>
        <v>163.6</v>
      </c>
      <c r="G7" s="44">
        <f t="shared" si="2"/>
        <v>6869181.5999999996</v>
      </c>
      <c r="H7" s="45">
        <f t="shared" si="3"/>
        <v>17870420.716898888</v>
      </c>
    </row>
    <row r="8" spans="1:8">
      <c r="A8" s="32"/>
      <c r="B8" s="46" t="s">
        <v>37</v>
      </c>
      <c r="C8" s="47">
        <v>39768</v>
      </c>
      <c r="D8" s="74">
        <f>GLA_1!D8</f>
        <v>350512</v>
      </c>
      <c r="E8" s="48">
        <f t="shared" si="0"/>
        <v>0.11345688592687268</v>
      </c>
      <c r="F8" s="49">
        <f t="shared" si="1"/>
        <v>164.5</v>
      </c>
      <c r="G8" s="50">
        <f t="shared" si="2"/>
        <v>2565036</v>
      </c>
      <c r="H8" s="51">
        <f t="shared" si="3"/>
        <v>6673032.559510651</v>
      </c>
    </row>
    <row r="9" spans="1:8">
      <c r="A9" s="32"/>
      <c r="B9" s="40" t="s">
        <v>38</v>
      </c>
      <c r="C9" s="41">
        <v>4779</v>
      </c>
      <c r="D9" s="73">
        <f>GLA_1!D9</f>
        <v>34777</v>
      </c>
      <c r="E9" s="42">
        <f t="shared" si="0"/>
        <v>0.13741840871840585</v>
      </c>
      <c r="F9" s="43">
        <f t="shared" si="1"/>
        <v>199.3</v>
      </c>
      <c r="G9" s="44">
        <f t="shared" si="2"/>
        <v>474554.70000000007</v>
      </c>
      <c r="H9" s="45">
        <f t="shared" si="3"/>
        <v>1234570.9628905051</v>
      </c>
    </row>
    <row r="10" spans="1:8">
      <c r="A10" s="32"/>
      <c r="B10" s="46" t="s">
        <v>39</v>
      </c>
      <c r="C10" s="47">
        <v>12834</v>
      </c>
      <c r="D10" s="74">
        <f>GLA_1!D10</f>
        <v>128710</v>
      </c>
      <c r="E10" s="48">
        <f t="shared" si="0"/>
        <v>9.9712532048791852E-2</v>
      </c>
      <c r="F10" s="49">
        <f t="shared" si="1"/>
        <v>144.6</v>
      </c>
      <c r="G10" s="50">
        <f t="shared" si="2"/>
        <v>572396.39999999991</v>
      </c>
      <c r="H10" s="51">
        <f t="shared" si="3"/>
        <v>1489109.6320467556</v>
      </c>
    </row>
    <row r="11" spans="1:8">
      <c r="A11" s="32"/>
      <c r="B11" s="40" t="s">
        <v>40</v>
      </c>
      <c r="C11" s="41">
        <v>4329</v>
      </c>
      <c r="D11" s="73">
        <f>GLA_1!D11</f>
        <v>32427</v>
      </c>
      <c r="E11" s="42">
        <f t="shared" si="0"/>
        <v>0.13349986122675547</v>
      </c>
      <c r="F11" s="43">
        <f t="shared" si="1"/>
        <v>193.6</v>
      </c>
      <c r="G11" s="44">
        <f t="shared" si="2"/>
        <v>405194.39999999997</v>
      </c>
      <c r="H11" s="45">
        <f t="shared" si="3"/>
        <v>1054127.6707739707</v>
      </c>
    </row>
    <row r="12" spans="1:8">
      <c r="A12" s="32"/>
      <c r="B12" s="46" t="s">
        <v>41</v>
      </c>
      <c r="C12" s="47">
        <v>4271</v>
      </c>
      <c r="D12" s="74">
        <f>GLA_1!D12</f>
        <v>37235</v>
      </c>
      <c r="E12" s="48">
        <f t="shared" si="0"/>
        <v>0.11470390761380421</v>
      </c>
      <c r="F12" s="49">
        <f t="shared" si="1"/>
        <v>166.3</v>
      </c>
      <c r="G12" s="50">
        <f t="shared" si="2"/>
        <v>283167.30000000005</v>
      </c>
      <c r="H12" s="51">
        <f t="shared" si="3"/>
        <v>736669.82166672149</v>
      </c>
    </row>
    <row r="13" spans="1:8">
      <c r="A13" s="32"/>
      <c r="B13" s="40" t="s">
        <v>42</v>
      </c>
      <c r="C13" s="41">
        <v>2468</v>
      </c>
      <c r="D13" s="73">
        <f>GLA_1!D13</f>
        <v>38183</v>
      </c>
      <c r="E13" s="42">
        <f t="shared" si="0"/>
        <v>6.4636094597071994E-2</v>
      </c>
      <c r="F13" s="43">
        <f t="shared" si="1"/>
        <v>93.7</v>
      </c>
      <c r="G13" s="44">
        <f t="shared" si="2"/>
        <v>0</v>
      </c>
      <c r="H13" s="45">
        <f t="shared" si="3"/>
        <v>0</v>
      </c>
    </row>
    <row r="14" spans="1:8">
      <c r="A14" s="32"/>
      <c r="B14" s="46" t="s">
        <v>43</v>
      </c>
      <c r="C14" s="47">
        <v>5580</v>
      </c>
      <c r="D14" s="74">
        <f>GLA_1!D14</f>
        <v>100052</v>
      </c>
      <c r="E14" s="48">
        <f t="shared" si="0"/>
        <v>5.5770999080478154E-2</v>
      </c>
      <c r="F14" s="49">
        <f t="shared" si="1"/>
        <v>80.900000000000006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34430</v>
      </c>
      <c r="D15" s="73">
        <f>GLA_1!D15</f>
        <v>241708</v>
      </c>
      <c r="E15" s="42">
        <f t="shared" si="0"/>
        <v>0.14244460257831765</v>
      </c>
      <c r="F15" s="43">
        <f t="shared" si="1"/>
        <v>206.6</v>
      </c>
      <c r="G15" s="44">
        <f t="shared" si="2"/>
        <v>3670238</v>
      </c>
      <c r="H15" s="45">
        <f t="shared" si="3"/>
        <v>9548254.9465790167</v>
      </c>
    </row>
    <row r="16" spans="1:8">
      <c r="A16" s="32"/>
      <c r="B16" s="46" t="s">
        <v>45</v>
      </c>
      <c r="C16" s="47">
        <v>9197</v>
      </c>
      <c r="D16" s="74">
        <f>GLA_1!D16</f>
        <v>244325</v>
      </c>
      <c r="E16" s="48">
        <f t="shared" si="0"/>
        <v>3.7642484395784305E-2</v>
      </c>
      <c r="F16" s="49">
        <f t="shared" si="1"/>
        <v>54.6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925</v>
      </c>
      <c r="D17" s="73">
        <f>GLA_1!D17</f>
        <v>188106</v>
      </c>
      <c r="E17" s="42">
        <f t="shared" si="0"/>
        <v>4.9174401667145123E-3</v>
      </c>
      <c r="F17" s="43">
        <f t="shared" si="1"/>
        <v>7.1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6069</v>
      </c>
      <c r="D18" s="74">
        <f>GLA_1!D18</f>
        <v>259352</v>
      </c>
      <c r="E18" s="48">
        <f t="shared" si="0"/>
        <v>2.3400629260618772E-2</v>
      </c>
      <c r="F18" s="49">
        <f t="shared" si="1"/>
        <v>33.9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3013</v>
      </c>
      <c r="D19" s="73">
        <f>GLA_1!D19</f>
        <v>73394</v>
      </c>
      <c r="E19" s="42">
        <f t="shared" si="0"/>
        <v>4.1052402103714199E-2</v>
      </c>
      <c r="F19" s="43">
        <f t="shared" si="1"/>
        <v>59.5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6813</v>
      </c>
      <c r="D20" s="74">
        <f>GLA_1!D20</f>
        <v>53510</v>
      </c>
      <c r="E20" s="48">
        <f t="shared" si="0"/>
        <v>0.12732199588861895</v>
      </c>
      <c r="F20" s="49">
        <f t="shared" si="1"/>
        <v>184.6</v>
      </c>
      <c r="G20" s="50">
        <f t="shared" si="2"/>
        <v>576379.79999999993</v>
      </c>
      <c r="H20" s="51">
        <f t="shared" si="3"/>
        <v>1499472.5890959178</v>
      </c>
    </row>
    <row r="21" spans="1:8">
      <c r="A21" s="32"/>
      <c r="B21" s="40" t="s">
        <v>50</v>
      </c>
      <c r="C21" s="41">
        <v>3632</v>
      </c>
      <c r="D21" s="73">
        <f>GLA_1!D21</f>
        <v>14612</v>
      </c>
      <c r="E21" s="42">
        <f t="shared" si="0"/>
        <v>0.2485628250752806</v>
      </c>
      <c r="F21" s="43">
        <f t="shared" si="1"/>
        <v>360.5</v>
      </c>
      <c r="G21" s="44">
        <f t="shared" si="2"/>
        <v>946136</v>
      </c>
      <c r="H21" s="45">
        <f t="shared" si="3"/>
        <v>2461406.5197233758</v>
      </c>
    </row>
    <row r="22" spans="1:8">
      <c r="A22" s="32"/>
      <c r="B22" s="46" t="s">
        <v>51</v>
      </c>
      <c r="C22" s="47">
        <v>37582</v>
      </c>
      <c r="D22" s="74">
        <f>GLA_1!D22</f>
        <v>452845</v>
      </c>
      <c r="E22" s="48">
        <f t="shared" si="0"/>
        <v>8.2990868840331675E-2</v>
      </c>
      <c r="F22" s="49">
        <f t="shared" si="1"/>
        <v>120.3</v>
      </c>
      <c r="G22" s="50">
        <f t="shared" si="2"/>
        <v>762914.59999999986</v>
      </c>
      <c r="H22" s="51">
        <f t="shared" si="3"/>
        <v>1984749.5184964438</v>
      </c>
    </row>
    <row r="23" spans="1:8">
      <c r="A23" s="32"/>
      <c r="B23" s="40" t="s">
        <v>52</v>
      </c>
      <c r="C23" s="41">
        <v>27517</v>
      </c>
      <c r="D23" s="73">
        <f>GLA_1!D23</f>
        <v>187058</v>
      </c>
      <c r="E23" s="42">
        <f t="shared" si="0"/>
        <v>0.14710410674763977</v>
      </c>
      <c r="F23" s="43">
        <f t="shared" si="1"/>
        <v>213.3</v>
      </c>
      <c r="G23" s="44">
        <f t="shared" si="2"/>
        <v>3117676.1</v>
      </c>
      <c r="H23" s="45">
        <f t="shared" si="3"/>
        <v>8110745.4730881685</v>
      </c>
    </row>
    <row r="24" spans="1:8">
      <c r="A24" s="32"/>
      <c r="B24" s="46" t="s">
        <v>53</v>
      </c>
      <c r="C24" s="47">
        <v>20283</v>
      </c>
      <c r="D24" s="74">
        <f>GLA_1!D24</f>
        <v>547448</v>
      </c>
      <c r="E24" s="48">
        <f t="shared" si="0"/>
        <v>3.7050094255527466E-2</v>
      </c>
      <c r="F24" s="49">
        <f t="shared" si="1"/>
        <v>53.7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24877</v>
      </c>
      <c r="D25" s="73">
        <f>GLA_1!D25</f>
        <v>228871</v>
      </c>
      <c r="E25" s="42">
        <f t="shared" si="0"/>
        <v>0.10869441737922236</v>
      </c>
      <c r="F25" s="43">
        <f t="shared" si="1"/>
        <v>157.6</v>
      </c>
      <c r="G25" s="44">
        <f t="shared" si="2"/>
        <v>1432915.2</v>
      </c>
      <c r="H25" s="45">
        <f t="shared" si="3"/>
        <v>3727779.9549860964</v>
      </c>
    </row>
    <row r="26" spans="1:8">
      <c r="A26" s="32"/>
      <c r="B26" s="46" t="s">
        <v>55</v>
      </c>
      <c r="C26" s="47">
        <v>16058</v>
      </c>
      <c r="D26" s="74">
        <f>GLA_1!D26</f>
        <v>306846</v>
      </c>
      <c r="E26" s="48">
        <f t="shared" si="0"/>
        <v>5.233244037725765E-2</v>
      </c>
      <c r="F26" s="49">
        <f t="shared" si="1"/>
        <v>75.900000000000006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43939</v>
      </c>
      <c r="D27" s="73">
        <f>GLA_1!D27</f>
        <v>640649</v>
      </c>
      <c r="E27" s="42">
        <f t="shared" si="0"/>
        <v>6.8585137883614894E-2</v>
      </c>
      <c r="F27" s="43">
        <f t="shared" si="1"/>
        <v>99.5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20784</v>
      </c>
      <c r="D28" s="74">
        <f>GLA_1!D28</f>
        <v>272401</v>
      </c>
      <c r="E28" s="48">
        <f t="shared" si="0"/>
        <v>7.6299279371221107E-2</v>
      </c>
      <c r="F28" s="49">
        <f t="shared" si="1"/>
        <v>110.6</v>
      </c>
      <c r="G28" s="50">
        <f t="shared" si="2"/>
        <v>220310.39999999988</v>
      </c>
      <c r="H28" s="51">
        <f t="shared" si="3"/>
        <v>573145.35639999376</v>
      </c>
    </row>
    <row r="29" spans="1:8">
      <c r="A29" s="32"/>
      <c r="B29" s="40" t="s">
        <v>58</v>
      </c>
      <c r="C29" s="41">
        <v>10294</v>
      </c>
      <c r="D29" s="73">
        <f>GLA_1!D29</f>
        <v>167963</v>
      </c>
      <c r="E29" s="42">
        <f t="shared" si="0"/>
        <v>6.1287307323636755E-2</v>
      </c>
      <c r="F29" s="43">
        <f t="shared" si="1"/>
        <v>88.9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7348</v>
      </c>
      <c r="D30" s="74">
        <f>GLA_1!D30</f>
        <v>413673</v>
      </c>
      <c r="E30" s="48">
        <f t="shared" si="0"/>
        <v>1.7762822325846743E-2</v>
      </c>
      <c r="F30" s="49">
        <f t="shared" si="1"/>
        <v>25.8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8124</v>
      </c>
      <c r="D31" s="73">
        <f>GLA_1!D31</f>
        <v>68224</v>
      </c>
      <c r="E31" s="42">
        <f t="shared" si="0"/>
        <v>0.11907833020637899</v>
      </c>
      <c r="F31" s="43">
        <f t="shared" si="1"/>
        <v>172.7</v>
      </c>
      <c r="G31" s="44">
        <f t="shared" si="2"/>
        <v>590614.79999999993</v>
      </c>
      <c r="H31" s="45">
        <f t="shared" si="3"/>
        <v>1536505.4488626556</v>
      </c>
    </row>
    <row r="32" spans="1:8" ht="13.5" customHeight="1">
      <c r="B32" s="53" t="s">
        <v>61</v>
      </c>
      <c r="C32" s="54">
        <v>502573</v>
      </c>
      <c r="D32" s="75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22486715.300000001</v>
      </c>
      <c r="H32" s="58">
        <f>SUM(H6:H31)</f>
        <v>58499991.171019167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zoomScaleNormal="10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FA_2009_20120423</v>
      </c>
    </row>
    <row r="2" spans="1:8" s="1" customFormat="1" ht="23.25" customHeight="1">
      <c r="A2" s="13"/>
      <c r="B2" s="77" t="str">
        <f>"Referenzjahr "&amp;Info!C30</f>
        <v>Referenzjahr 2009</v>
      </c>
      <c r="D2" s="14"/>
      <c r="E2" s="14"/>
      <c r="F2" s="14"/>
      <c r="G2" s="18" t="s">
        <v>73</v>
      </c>
      <c r="H2" s="19">
        <f>Total_GLA!G2/6</f>
        <v>58499991.171019167</v>
      </c>
    </row>
    <row r="3" spans="1:8" s="1" customFormat="1" ht="23.25" customHeight="1">
      <c r="A3" s="13"/>
      <c r="B3" s="98"/>
      <c r="C3" s="98"/>
      <c r="H3" s="21" t="s">
        <v>70</v>
      </c>
    </row>
    <row r="4" spans="1:8" ht="38.25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2006</v>
      </c>
      <c r="D5" s="62">
        <v>2007</v>
      </c>
      <c r="E5" s="69"/>
      <c r="F5" s="69"/>
      <c r="G5" s="70"/>
      <c r="H5" s="71"/>
    </row>
    <row r="6" spans="1:8">
      <c r="A6" s="32"/>
      <c r="B6" s="33" t="s">
        <v>35</v>
      </c>
      <c r="C6" s="34">
        <v>1284052</v>
      </c>
      <c r="D6" s="34">
        <v>172900</v>
      </c>
      <c r="E6" s="35">
        <f t="shared" ref="E6:E32" si="0">D6/C6</f>
        <v>0.13465186768137116</v>
      </c>
      <c r="F6" s="36">
        <f t="shared" ref="F6:F32" si="1">ROUND(E6/E$32*100,1)</f>
        <v>24.5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958897</v>
      </c>
      <c r="D7" s="41">
        <v>595944</v>
      </c>
      <c r="E7" s="42">
        <f t="shared" si="0"/>
        <v>0.62148906504035362</v>
      </c>
      <c r="F7" s="43">
        <f t="shared" si="1"/>
        <v>113</v>
      </c>
      <c r="G7" s="44">
        <f t="shared" si="2"/>
        <v>12465661</v>
      </c>
      <c r="H7" s="45">
        <f t="shared" si="3"/>
        <v>2853800.8796751266</v>
      </c>
    </row>
    <row r="8" spans="1:8">
      <c r="A8" s="32"/>
      <c r="B8" s="46" t="s">
        <v>37</v>
      </c>
      <c r="C8" s="47">
        <v>359110</v>
      </c>
      <c r="D8" s="47">
        <v>149344</v>
      </c>
      <c r="E8" s="48">
        <f t="shared" si="0"/>
        <v>0.41587257386316173</v>
      </c>
      <c r="F8" s="49">
        <f t="shared" si="1"/>
        <v>75.599999999999994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34948</v>
      </c>
      <c r="D9" s="41">
        <v>107657</v>
      </c>
      <c r="E9" s="42">
        <f t="shared" si="0"/>
        <v>3.0804910152226164</v>
      </c>
      <c r="F9" s="43">
        <f t="shared" si="1"/>
        <v>560.29999999999995</v>
      </c>
      <c r="G9" s="44">
        <f t="shared" si="2"/>
        <v>16086564.399999999</v>
      </c>
      <c r="H9" s="45">
        <f t="shared" si="3"/>
        <v>3682745.0734999594</v>
      </c>
    </row>
    <row r="10" spans="1:8">
      <c r="A10" s="32"/>
      <c r="B10" s="46" t="s">
        <v>39</v>
      </c>
      <c r="C10" s="47">
        <v>138832</v>
      </c>
      <c r="D10" s="47">
        <v>90792</v>
      </c>
      <c r="E10" s="48">
        <f t="shared" si="0"/>
        <v>0.65397026622104415</v>
      </c>
      <c r="F10" s="49">
        <f t="shared" si="1"/>
        <v>118.9</v>
      </c>
      <c r="G10" s="50">
        <f t="shared" si="2"/>
        <v>2623924.8000000007</v>
      </c>
      <c r="H10" s="51">
        <f t="shared" si="3"/>
        <v>600702.91518768098</v>
      </c>
    </row>
    <row r="11" spans="1:8">
      <c r="A11" s="32"/>
      <c r="B11" s="40" t="s">
        <v>40</v>
      </c>
      <c r="C11" s="41">
        <v>33755</v>
      </c>
      <c r="D11" s="41">
        <v>49059</v>
      </c>
      <c r="E11" s="42">
        <f t="shared" si="0"/>
        <v>1.4533846837505555</v>
      </c>
      <c r="F11" s="43">
        <f t="shared" si="1"/>
        <v>264.3</v>
      </c>
      <c r="G11" s="44">
        <f t="shared" si="2"/>
        <v>5545946.5</v>
      </c>
      <c r="H11" s="45">
        <f t="shared" si="3"/>
        <v>1269650.0410472569</v>
      </c>
    </row>
    <row r="12" spans="1:8">
      <c r="A12" s="32"/>
      <c r="B12" s="46" t="s">
        <v>41</v>
      </c>
      <c r="C12" s="47">
        <v>40012</v>
      </c>
      <c r="D12" s="47">
        <v>27590</v>
      </c>
      <c r="E12" s="48">
        <f t="shared" si="0"/>
        <v>0.68954313705888237</v>
      </c>
      <c r="F12" s="49">
        <f t="shared" si="1"/>
        <v>125.4</v>
      </c>
      <c r="G12" s="50">
        <f t="shared" si="2"/>
        <v>1016304.8000000003</v>
      </c>
      <c r="H12" s="51">
        <f t="shared" si="3"/>
        <v>232665.68313209017</v>
      </c>
    </row>
    <row r="13" spans="1:8">
      <c r="A13" s="32"/>
      <c r="B13" s="40" t="s">
        <v>42</v>
      </c>
      <c r="C13" s="41">
        <v>38084</v>
      </c>
      <c r="D13" s="41">
        <v>68530</v>
      </c>
      <c r="E13" s="42">
        <f t="shared" si="0"/>
        <v>1.7994433357840562</v>
      </c>
      <c r="F13" s="43">
        <f t="shared" si="1"/>
        <v>327.3</v>
      </c>
      <c r="G13" s="44">
        <f t="shared" si="2"/>
        <v>8656493.2000000011</v>
      </c>
      <c r="H13" s="45">
        <f t="shared" si="3"/>
        <v>1981756.7563454323</v>
      </c>
    </row>
    <row r="14" spans="1:8">
      <c r="A14" s="32"/>
      <c r="B14" s="46" t="s">
        <v>43</v>
      </c>
      <c r="C14" s="47">
        <v>107171</v>
      </c>
      <c r="D14" s="47">
        <v>23869</v>
      </c>
      <c r="E14" s="48">
        <f t="shared" si="0"/>
        <v>0.22271883251999142</v>
      </c>
      <c r="F14" s="49">
        <f t="shared" si="1"/>
        <v>40.5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258252</v>
      </c>
      <c r="D15" s="41">
        <v>167070</v>
      </c>
      <c r="E15" s="42">
        <f t="shared" si="0"/>
        <v>0.64692625807350956</v>
      </c>
      <c r="F15" s="43">
        <f t="shared" si="1"/>
        <v>117.7</v>
      </c>
      <c r="G15" s="44">
        <f t="shared" si="2"/>
        <v>4571060.4000000004</v>
      </c>
      <c r="H15" s="45">
        <f t="shared" si="3"/>
        <v>1046466.4641985801</v>
      </c>
    </row>
    <row r="16" spans="1:8">
      <c r="A16" s="32"/>
      <c r="B16" s="46" t="s">
        <v>45</v>
      </c>
      <c r="C16" s="47">
        <v>248613</v>
      </c>
      <c r="D16" s="47">
        <v>79049</v>
      </c>
      <c r="E16" s="48">
        <f t="shared" si="0"/>
        <v>0.31796004231476233</v>
      </c>
      <c r="F16" s="49">
        <f t="shared" si="1"/>
        <v>57.8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184822</v>
      </c>
      <c r="D17" s="41">
        <v>3700</v>
      </c>
      <c r="E17" s="42">
        <f t="shared" si="0"/>
        <v>2.0019261776195476E-2</v>
      </c>
      <c r="F17" s="43">
        <f t="shared" si="1"/>
        <v>3.6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267166</v>
      </c>
      <c r="D18" s="47">
        <v>51756</v>
      </c>
      <c r="E18" s="48">
        <f t="shared" si="0"/>
        <v>0.19372225507736762</v>
      </c>
      <c r="F18" s="49">
        <f t="shared" si="1"/>
        <v>35.200000000000003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73866</v>
      </c>
      <c r="D19" s="41">
        <v>29842</v>
      </c>
      <c r="E19" s="42">
        <f t="shared" si="0"/>
        <v>0.40400184117185173</v>
      </c>
      <c r="F19" s="43">
        <f t="shared" si="1"/>
        <v>73.5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52509</v>
      </c>
      <c r="D20" s="47">
        <v>24286</v>
      </c>
      <c r="E20" s="48">
        <f t="shared" si="0"/>
        <v>0.46251118855815193</v>
      </c>
      <c r="F20" s="49">
        <f t="shared" si="1"/>
        <v>84.1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15300</v>
      </c>
      <c r="D21" s="41">
        <v>17252</v>
      </c>
      <c r="E21" s="42">
        <f t="shared" si="0"/>
        <v>1.1275816993464052</v>
      </c>
      <c r="F21" s="43">
        <f t="shared" si="1"/>
        <v>205.1</v>
      </c>
      <c r="G21" s="44">
        <f t="shared" si="2"/>
        <v>1608030</v>
      </c>
      <c r="H21" s="45">
        <f t="shared" si="3"/>
        <v>368131.09457605128</v>
      </c>
    </row>
    <row r="22" spans="1:8">
      <c r="A22" s="32"/>
      <c r="B22" s="46" t="s">
        <v>51</v>
      </c>
      <c r="C22" s="47">
        <v>461810</v>
      </c>
      <c r="D22" s="47">
        <v>202554</v>
      </c>
      <c r="E22" s="48">
        <f t="shared" si="0"/>
        <v>0.43860895173339687</v>
      </c>
      <c r="F22" s="49">
        <f t="shared" si="1"/>
        <v>79.8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187920</v>
      </c>
      <c r="D23" s="41">
        <v>710544</v>
      </c>
      <c r="E23" s="42">
        <f t="shared" si="0"/>
        <v>3.7810983397190294</v>
      </c>
      <c r="F23" s="43">
        <f t="shared" si="1"/>
        <v>687.7</v>
      </c>
      <c r="G23" s="44">
        <f t="shared" si="2"/>
        <v>110440584.00000001</v>
      </c>
      <c r="H23" s="45">
        <f t="shared" si="3"/>
        <v>25283491.647256795</v>
      </c>
    </row>
    <row r="24" spans="1:8">
      <c r="A24" s="32"/>
      <c r="B24" s="46" t="s">
        <v>53</v>
      </c>
      <c r="C24" s="47">
        <v>574813</v>
      </c>
      <c r="D24" s="47">
        <v>140373</v>
      </c>
      <c r="E24" s="48">
        <f t="shared" si="0"/>
        <v>0.2442063766825037</v>
      </c>
      <c r="F24" s="49">
        <f t="shared" si="1"/>
        <v>44.4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235764</v>
      </c>
      <c r="D25" s="41">
        <v>99102</v>
      </c>
      <c r="E25" s="42">
        <f t="shared" si="0"/>
        <v>0.42034407288644576</v>
      </c>
      <c r="F25" s="43">
        <f t="shared" si="1"/>
        <v>76.5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324851</v>
      </c>
      <c r="D26" s="47">
        <v>281220</v>
      </c>
      <c r="E26" s="48">
        <f t="shared" si="0"/>
        <v>0.86568919289151025</v>
      </c>
      <c r="F26" s="49">
        <f t="shared" si="1"/>
        <v>157.4</v>
      </c>
      <c r="G26" s="50">
        <f t="shared" si="2"/>
        <v>18646447.400000002</v>
      </c>
      <c r="H26" s="51">
        <f t="shared" si="3"/>
        <v>4268786.7087782985</v>
      </c>
    </row>
    <row r="27" spans="1:8">
      <c r="A27" s="32"/>
      <c r="B27" s="40" t="s">
        <v>56</v>
      </c>
      <c r="C27" s="41">
        <v>662145</v>
      </c>
      <c r="D27" s="41">
        <v>321203</v>
      </c>
      <c r="E27" s="42">
        <f t="shared" si="0"/>
        <v>0.48509465449410627</v>
      </c>
      <c r="F27" s="43">
        <f t="shared" si="1"/>
        <v>88.2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294608</v>
      </c>
      <c r="D28" s="47">
        <v>522425</v>
      </c>
      <c r="E28" s="48">
        <f t="shared" si="0"/>
        <v>1.7732885732906098</v>
      </c>
      <c r="F28" s="49">
        <f t="shared" si="1"/>
        <v>322.5</v>
      </c>
      <c r="G28" s="50">
        <f t="shared" si="2"/>
        <v>65550280</v>
      </c>
      <c r="H28" s="51">
        <f t="shared" si="3"/>
        <v>15006620.726085111</v>
      </c>
    </row>
    <row r="29" spans="1:8">
      <c r="A29" s="32"/>
      <c r="B29" s="40" t="s">
        <v>58</v>
      </c>
      <c r="C29" s="41">
        <v>168912</v>
      </c>
      <c r="D29" s="41">
        <v>80293</v>
      </c>
      <c r="E29" s="42">
        <f t="shared" si="0"/>
        <v>0.47535403050108932</v>
      </c>
      <c r="F29" s="43">
        <f t="shared" si="1"/>
        <v>86.5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433235</v>
      </c>
      <c r="D30" s="47">
        <v>28248</v>
      </c>
      <c r="E30" s="48">
        <f t="shared" si="0"/>
        <v>6.5202488256950616E-2</v>
      </c>
      <c r="F30" s="49">
        <f t="shared" si="1"/>
        <v>11.9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69292</v>
      </c>
      <c r="D31" s="41">
        <v>83855</v>
      </c>
      <c r="E31" s="42">
        <f t="shared" si="0"/>
        <v>1.2101685620273626</v>
      </c>
      <c r="F31" s="43">
        <f t="shared" si="1"/>
        <v>220.1</v>
      </c>
      <c r="G31" s="44">
        <f t="shared" si="2"/>
        <v>8321969.1999999993</v>
      </c>
      <c r="H31" s="45">
        <f t="shared" si="3"/>
        <v>1905173.1812367837</v>
      </c>
    </row>
    <row r="32" spans="1:8" ht="13.5" customHeight="1">
      <c r="B32" s="53" t="s">
        <v>61</v>
      </c>
      <c r="C32" s="54">
        <v>7508739</v>
      </c>
      <c r="D32" s="54">
        <v>4128457</v>
      </c>
      <c r="E32" s="55">
        <f t="shared" si="0"/>
        <v>0.54982028273988481</v>
      </c>
      <c r="F32" s="56">
        <f t="shared" si="1"/>
        <v>100</v>
      </c>
      <c r="G32" s="57">
        <f>SUM(G6:G31)</f>
        <v>255533265.70000002</v>
      </c>
      <c r="H32" s="58">
        <f>SUM(H6:H31)</f>
        <v>58499991.171019167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2009</v>
      </c>
      <c r="C1" s="78"/>
      <c r="D1" s="78"/>
      <c r="E1" s="79"/>
      <c r="G1" s="16" t="str">
        <f>Info!C$28</f>
        <v>FA_2009_20120423</v>
      </c>
    </row>
    <row r="2" spans="1:10" ht="18" customHeight="1">
      <c r="F2" s="80" t="s">
        <v>76</v>
      </c>
      <c r="G2" s="81">
        <v>350999947.026115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2139978.3961505461</v>
      </c>
      <c r="D7" s="44">
        <f>GLA_2!$G7</f>
        <v>1349728.4211458215</v>
      </c>
      <c r="E7" s="44">
        <f>GLA_3!$H7</f>
        <v>17870420.716898888</v>
      </c>
      <c r="F7" s="44">
        <f>GLA_4!$H7</f>
        <v>2853800.8796751266</v>
      </c>
      <c r="G7" s="91">
        <f t="shared" si="0"/>
        <v>24213928.413870383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6673032.559510651</v>
      </c>
      <c r="F8" s="50">
        <f>GLA_4!$H8</f>
        <v>0</v>
      </c>
      <c r="G8" s="92">
        <f t="shared" si="0"/>
        <v>6673032.559510651</v>
      </c>
      <c r="J8" s="90"/>
    </row>
    <row r="9" spans="1:10" s="85" customFormat="1">
      <c r="A9" s="32"/>
      <c r="B9" s="40" t="s">
        <v>38</v>
      </c>
      <c r="C9" s="44">
        <f>GLA_1!$H9</f>
        <v>652069.20365127304</v>
      </c>
      <c r="D9" s="44">
        <f>GLA_2!$G9</f>
        <v>5297773.6083254982</v>
      </c>
      <c r="E9" s="44">
        <f>GLA_3!$H9</f>
        <v>1234570.9628905051</v>
      </c>
      <c r="F9" s="44">
        <f>GLA_4!$H9</f>
        <v>3682745.0734999594</v>
      </c>
      <c r="G9" s="91">
        <f t="shared" si="0"/>
        <v>10867158.848367235</v>
      </c>
      <c r="J9" s="90"/>
    </row>
    <row r="10" spans="1:10" s="85" customFormat="1">
      <c r="A10" s="32"/>
      <c r="B10" s="46" t="s">
        <v>39</v>
      </c>
      <c r="C10" s="50">
        <f>GLA_1!$H10</f>
        <v>1934571.7677790688</v>
      </c>
      <c r="D10" s="50">
        <f>GLA_2!$G10</f>
        <v>2020576.1927140872</v>
      </c>
      <c r="E10" s="50">
        <f>GLA_3!$H10</f>
        <v>1489109.6320467556</v>
      </c>
      <c r="F10" s="50">
        <f>GLA_4!$H10</f>
        <v>600702.91518768098</v>
      </c>
      <c r="G10" s="92">
        <f t="shared" si="0"/>
        <v>6044960.5077275923</v>
      </c>
      <c r="J10" s="90"/>
    </row>
    <row r="11" spans="1:10" s="85" customFormat="1">
      <c r="A11" s="32"/>
      <c r="B11" s="40" t="s">
        <v>40</v>
      </c>
      <c r="C11" s="44">
        <f>GLA_1!$H11</f>
        <v>377286.26922032208</v>
      </c>
      <c r="D11" s="44">
        <f>GLA_2!$G11</f>
        <v>2746229.0581391593</v>
      </c>
      <c r="E11" s="44">
        <f>GLA_3!$H11</f>
        <v>1054127.6707739707</v>
      </c>
      <c r="F11" s="44">
        <f>GLA_4!$H11</f>
        <v>1269650.0410472569</v>
      </c>
      <c r="G11" s="91">
        <f t="shared" si="0"/>
        <v>5447293.039180709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510928.33522563765</v>
      </c>
      <c r="E12" s="50">
        <f>GLA_3!$H12</f>
        <v>736669.82166672149</v>
      </c>
      <c r="F12" s="50">
        <f>GLA_4!$H12</f>
        <v>232665.68313209017</v>
      </c>
      <c r="G12" s="92">
        <f t="shared" si="0"/>
        <v>1480263.8400244494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3164643.2873823275</v>
      </c>
      <c r="E13" s="44">
        <f>GLA_3!$H13</f>
        <v>0</v>
      </c>
      <c r="F13" s="44">
        <f>GLA_4!$H13</f>
        <v>1981756.7563454323</v>
      </c>
      <c r="G13" s="91">
        <f t="shared" si="0"/>
        <v>5146400.0437277593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1362275.3090950707</v>
      </c>
      <c r="D15" s="44">
        <f>GLA_2!$G15</f>
        <v>0</v>
      </c>
      <c r="E15" s="44">
        <f>GLA_3!$H15</f>
        <v>9548254.9465790167</v>
      </c>
      <c r="F15" s="44">
        <f>GLA_4!$H15</f>
        <v>1046466.4641985801</v>
      </c>
      <c r="G15" s="91">
        <f t="shared" si="0"/>
        <v>11956996.719872667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15893212.662259588</v>
      </c>
      <c r="D20" s="50">
        <f>GLA_2!$G20</f>
        <v>208220.56572154895</v>
      </c>
      <c r="E20" s="50">
        <f>GLA_3!$H20</f>
        <v>1499472.5890959178</v>
      </c>
      <c r="F20" s="50">
        <f>GLA_4!$H20</f>
        <v>0</v>
      </c>
      <c r="G20" s="92">
        <f t="shared" si="0"/>
        <v>17600905.817077056</v>
      </c>
      <c r="J20" s="90"/>
    </row>
    <row r="21" spans="1:10" s="85" customFormat="1">
      <c r="A21" s="32"/>
      <c r="B21" s="40" t="s">
        <v>50</v>
      </c>
      <c r="C21" s="44">
        <f>GLA_1!$H21</f>
        <v>4961546.6492547523</v>
      </c>
      <c r="D21" s="44">
        <f>GLA_2!$G21</f>
        <v>382389.45478981425</v>
      </c>
      <c r="E21" s="44">
        <f>GLA_3!$H21</f>
        <v>2461406.5197233758</v>
      </c>
      <c r="F21" s="44">
        <f>GLA_4!$H21</f>
        <v>368131.09457605128</v>
      </c>
      <c r="G21" s="91">
        <f t="shared" si="0"/>
        <v>8173473.7183439936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1984749.5184964438</v>
      </c>
      <c r="F22" s="50">
        <f>GLA_4!$H22</f>
        <v>0</v>
      </c>
      <c r="G22" s="92">
        <f t="shared" si="0"/>
        <v>1984749.5184964438</v>
      </c>
      <c r="J22" s="90"/>
    </row>
    <row r="23" spans="1:10" s="85" customFormat="1">
      <c r="A23" s="32"/>
      <c r="B23" s="40" t="s">
        <v>52</v>
      </c>
      <c r="C23" s="44">
        <f>GLA_1!$H23</f>
        <v>42273382.45653981</v>
      </c>
      <c r="D23" s="44">
        <f>GLA_2!$G23</f>
        <v>61368749.321836472</v>
      </c>
      <c r="E23" s="44">
        <f>GLA_3!$H23</f>
        <v>8110745.4730881685</v>
      </c>
      <c r="F23" s="44">
        <f>GLA_4!$H23</f>
        <v>25283491.647256795</v>
      </c>
      <c r="G23" s="91">
        <f t="shared" si="0"/>
        <v>137036368.89872125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3727779.9549860964</v>
      </c>
      <c r="F25" s="44">
        <f>GLA_4!$H25</f>
        <v>0</v>
      </c>
      <c r="G25" s="91">
        <f t="shared" si="0"/>
        <v>3727779.9549860964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9471164.9839519653</v>
      </c>
      <c r="E26" s="50">
        <f>GLA_3!$H26</f>
        <v>0</v>
      </c>
      <c r="F26" s="50">
        <f>GLA_4!$H26</f>
        <v>4268786.7087782985</v>
      </c>
      <c r="G26" s="92">
        <f t="shared" si="0"/>
        <v>13739951.692730263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25858820.616680779</v>
      </c>
      <c r="D28" s="50">
        <f>GLA_2!$G28</f>
        <v>28399363.930445936</v>
      </c>
      <c r="E28" s="50">
        <f>GLA_3!$H28</f>
        <v>573145.35639999376</v>
      </c>
      <c r="F28" s="50">
        <f>GLA_4!$H28</f>
        <v>15006620.726085111</v>
      </c>
      <c r="G28" s="92">
        <f t="shared" si="0"/>
        <v>69837950.62961182</v>
      </c>
      <c r="J28" s="90"/>
    </row>
    <row r="29" spans="1:10" s="85" customFormat="1">
      <c r="A29" s="32"/>
      <c r="B29" s="40" t="s">
        <v>58</v>
      </c>
      <c r="C29" s="44">
        <f>GLA_1!$H29</f>
        <v>20755220.329945829</v>
      </c>
      <c r="D29" s="44">
        <f>GLA_2!$G29</f>
        <v>2080215.1823600696</v>
      </c>
      <c r="E29" s="44">
        <f>GLA_3!$H29</f>
        <v>0</v>
      </c>
      <c r="F29" s="44">
        <f>GLA_4!$H29</f>
        <v>0</v>
      </c>
      <c r="G29" s="91">
        <f t="shared" si="0"/>
        <v>22835435.512305897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791618.68146128883</v>
      </c>
      <c r="D31" s="44">
        <f>GLA_2!$G31</f>
        <v>0</v>
      </c>
      <c r="E31" s="44">
        <f>GLA_3!$H31</f>
        <v>1536505.4488626556</v>
      </c>
      <c r="F31" s="44">
        <f>GLA_4!$H31</f>
        <v>1905173.1812367837</v>
      </c>
      <c r="G31" s="91">
        <f t="shared" si="0"/>
        <v>4233297.3115607286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116999982.34203832</v>
      </c>
      <c r="D32" s="57">
        <f>SUM(D6:D31)</f>
        <v>116999982.34203835</v>
      </c>
      <c r="E32" s="57">
        <f>SUM(E6:E31)</f>
        <v>58499991.171019167</v>
      </c>
      <c r="F32" s="57">
        <f>SUM(F6:F31)</f>
        <v>58499991.171019167</v>
      </c>
      <c r="G32" s="93">
        <f>SUM(G6:G31)</f>
        <v>350999947.026115</v>
      </c>
      <c r="J32" s="94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U80748513</cp:lastModifiedBy>
  <cp:lastPrinted>2012-03-05T11:50:08Z</cp:lastPrinted>
  <dcterms:created xsi:type="dcterms:W3CDTF">2010-11-03T16:49:36Z</dcterms:created>
  <dcterms:modified xsi:type="dcterms:W3CDTF">2012-05-15T07:35:59Z</dcterms:modified>
</cp:coreProperties>
</file>