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omments2.xml" ContentType="application/vnd.openxmlformats-officedocument.spreadsheetml.comments+xml"/>
  <Override PartName="/xl/customProperty3.bin" ContentType="application/vnd.openxmlformats-officedocument.spreadsheetml.customProperty"/>
  <Override PartName="/xl/comments3.xml" ContentType="application/vnd.openxmlformats-officedocument.spreadsheetml.comments+xml"/>
  <Override PartName="/xl/customProperty4.bin" ContentType="application/vnd.openxmlformats-officedocument.spreadsheetml.customProperty"/>
  <Override PartName="/xl/comments4.xml" ContentType="application/vnd.openxmlformats-officedocument.spreadsheetml.comments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Projektphase-NFA\datengrundlage\LA\"/>
    </mc:Choice>
  </mc:AlternateContent>
  <xr:revisionPtr revIDLastSave="0" documentId="8_{2EB4BF49-682C-4775-9885-3B8FA6F10C69}" xr6:coauthVersionLast="47" xr6:coauthVersionMax="47" xr10:uidLastSave="{00000000-0000-0000-0000-000000000000}"/>
  <bookViews>
    <workbookView xWindow="-110" yWindow="-110" windowWidth="38620" windowHeight="21100" activeTab="4" xr2:uid="{FEED6B06-8F1A-4A71-8FCC-825D4D48688F}"/>
  </bookViews>
  <sheets>
    <sheet name="GLA_1" sheetId="1" r:id="rId1"/>
    <sheet name="GLA_2" sheetId="2" r:id="rId2"/>
    <sheet name="GLA_3" sheetId="3" r:id="rId3"/>
    <sheet name="GLA_4" sheetId="4" r:id="rId4"/>
    <sheet name="Zusammenfasssung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C32" i="1"/>
  <c r="E32" i="1" s="1"/>
  <c r="D32" i="1"/>
  <c r="F31" i="2"/>
  <c r="G31" i="2" s="1"/>
  <c r="F32" i="2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C32" i="3"/>
  <c r="E32" i="3" s="1"/>
  <c r="D32" i="3"/>
  <c r="D32" i="4"/>
  <c r="E32" i="4" s="1"/>
  <c r="C32" i="4"/>
  <c r="C32" i="2"/>
  <c r="F7" i="1" l="1"/>
  <c r="F11" i="1"/>
  <c r="F15" i="1"/>
  <c r="F19" i="1"/>
  <c r="G19" i="1" s="1"/>
  <c r="F23" i="1"/>
  <c r="G23" i="1" s="1"/>
  <c r="F27" i="1"/>
  <c r="F8" i="1"/>
  <c r="G8" i="1" s="1"/>
  <c r="F12" i="1"/>
  <c r="G12" i="1" s="1"/>
  <c r="F16" i="1"/>
  <c r="F20" i="1"/>
  <c r="F24" i="1"/>
  <c r="F28" i="1"/>
  <c r="G28" i="1" s="1"/>
  <c r="F31" i="1"/>
  <c r="G31" i="1" s="1"/>
  <c r="F32" i="1"/>
  <c r="F9" i="1"/>
  <c r="G9" i="1" s="1"/>
  <c r="F13" i="1"/>
  <c r="G13" i="1" s="1"/>
  <c r="F17" i="1"/>
  <c r="F21" i="1"/>
  <c r="F25" i="1"/>
  <c r="F29" i="1"/>
  <c r="G29" i="1" s="1"/>
  <c r="F6" i="1"/>
  <c r="G6" i="1" s="1"/>
  <c r="F14" i="1"/>
  <c r="G14" i="1" s="1"/>
  <c r="F22" i="1"/>
  <c r="G22" i="1" s="1"/>
  <c r="F30" i="1"/>
  <c r="G30" i="1" s="1"/>
  <c r="F32" i="4"/>
  <c r="F9" i="4"/>
  <c r="G9" i="4" s="1"/>
  <c r="F13" i="4"/>
  <c r="G13" i="4" s="1"/>
  <c r="F17" i="4"/>
  <c r="G17" i="4" s="1"/>
  <c r="F21" i="4"/>
  <c r="G21" i="4" s="1"/>
  <c r="F25" i="4"/>
  <c r="G25" i="4" s="1"/>
  <c r="F29" i="4"/>
  <c r="G29" i="4" s="1"/>
  <c r="F6" i="4"/>
  <c r="G6" i="4" s="1"/>
  <c r="F10" i="4"/>
  <c r="G10" i="4" s="1"/>
  <c r="F14" i="4"/>
  <c r="G14" i="4" s="1"/>
  <c r="F18" i="4"/>
  <c r="G18" i="4" s="1"/>
  <c r="F22" i="4"/>
  <c r="G22" i="4" s="1"/>
  <c r="F26" i="4"/>
  <c r="G26" i="4" s="1"/>
  <c r="F30" i="4"/>
  <c r="G30" i="4" s="1"/>
  <c r="F7" i="4"/>
  <c r="G7" i="4" s="1"/>
  <c r="F11" i="4"/>
  <c r="G11" i="4" s="1"/>
  <c r="F15" i="4"/>
  <c r="G15" i="4" s="1"/>
  <c r="F19" i="4"/>
  <c r="G19" i="4" s="1"/>
  <c r="F23" i="4"/>
  <c r="G23" i="4" s="1"/>
  <c r="F27" i="4"/>
  <c r="G27" i="4" s="1"/>
  <c r="F8" i="4"/>
  <c r="G8" i="4" s="1"/>
  <c r="F12" i="4"/>
  <c r="G12" i="4" s="1"/>
  <c r="F16" i="4"/>
  <c r="G16" i="4" s="1"/>
  <c r="F20" i="4"/>
  <c r="G20" i="4" s="1"/>
  <c r="F24" i="4"/>
  <c r="G24" i="4" s="1"/>
  <c r="F28" i="4"/>
  <c r="G28" i="4" s="1"/>
  <c r="F31" i="4"/>
  <c r="G31" i="4" s="1"/>
  <c r="H25" i="2"/>
  <c r="D25" i="5" s="1"/>
  <c r="H17" i="2"/>
  <c r="D17" i="5" s="1"/>
  <c r="H27" i="2"/>
  <c r="D27" i="5" s="1"/>
  <c r="H10" i="2"/>
  <c r="D10" i="5" s="1"/>
  <c r="F6" i="3"/>
  <c r="F10" i="3"/>
  <c r="F14" i="3"/>
  <c r="F18" i="3"/>
  <c r="F22" i="3"/>
  <c r="F26" i="3"/>
  <c r="F30" i="3"/>
  <c r="F7" i="3"/>
  <c r="F11" i="3"/>
  <c r="F15" i="3"/>
  <c r="F19" i="3"/>
  <c r="F23" i="3"/>
  <c r="F27" i="3"/>
  <c r="G27" i="3" s="1"/>
  <c r="F8" i="3"/>
  <c r="F12" i="3"/>
  <c r="F16" i="3"/>
  <c r="F20" i="3"/>
  <c r="F24" i="3"/>
  <c r="F28" i="3"/>
  <c r="F31" i="3"/>
  <c r="F32" i="3"/>
  <c r="F9" i="3"/>
  <c r="F13" i="3"/>
  <c r="F17" i="3"/>
  <c r="F21" i="3"/>
  <c r="F25" i="3"/>
  <c r="F29" i="3"/>
  <c r="H18" i="2"/>
  <c r="D18" i="5" s="1"/>
  <c r="H30" i="2"/>
  <c r="D30" i="5" s="1"/>
  <c r="G32" i="2"/>
  <c r="H11" i="2" s="1"/>
  <c r="D11" i="5" s="1"/>
  <c r="H6" i="2"/>
  <c r="H29" i="2"/>
  <c r="D29" i="5" s="1"/>
  <c r="H21" i="2"/>
  <c r="D21" i="5" s="1"/>
  <c r="H28" i="2"/>
  <c r="D28" i="5" s="1"/>
  <c r="H31" i="2"/>
  <c r="D31" i="5" s="1"/>
  <c r="F26" i="1"/>
  <c r="G26" i="1" s="1"/>
  <c r="F18" i="1"/>
  <c r="G18" i="1" s="1"/>
  <c r="F10" i="1"/>
  <c r="G10" i="1" s="1"/>
  <c r="G32" i="4" l="1"/>
  <c r="H6" i="4"/>
  <c r="G22" i="3"/>
  <c r="G29" i="3"/>
  <c r="G28" i="3"/>
  <c r="G19" i="3"/>
  <c r="G14" i="3"/>
  <c r="H9" i="2"/>
  <c r="D9" i="5" s="1"/>
  <c r="H12" i="4"/>
  <c r="F12" i="5" s="1"/>
  <c r="H30" i="4"/>
  <c r="F30" i="5" s="1"/>
  <c r="H25" i="4"/>
  <c r="F25" i="5" s="1"/>
  <c r="G27" i="1"/>
  <c r="H8" i="4"/>
  <c r="F8" i="5" s="1"/>
  <c r="H26" i="4"/>
  <c r="F26" i="5" s="1"/>
  <c r="H21" i="4"/>
  <c r="F21" i="5" s="1"/>
  <c r="H11" i="4"/>
  <c r="F11" i="5" s="1"/>
  <c r="G25" i="3"/>
  <c r="G24" i="3"/>
  <c r="G10" i="3"/>
  <c r="G11" i="3"/>
  <c r="H27" i="4"/>
  <c r="F27" i="5" s="1"/>
  <c r="H22" i="4"/>
  <c r="F22" i="5" s="1"/>
  <c r="H17" i="4"/>
  <c r="F17" i="5" s="1"/>
  <c r="G31" i="3"/>
  <c r="G23" i="3"/>
  <c r="G18" i="3"/>
  <c r="H16" i="4"/>
  <c r="F16" i="5" s="1"/>
  <c r="H29" i="4"/>
  <c r="F29" i="5" s="1"/>
  <c r="G15" i="3"/>
  <c r="D6" i="5"/>
  <c r="G21" i="3"/>
  <c r="G20" i="3"/>
  <c r="G17" i="3"/>
  <c r="G16" i="3"/>
  <c r="G7" i="3"/>
  <c r="H26" i="2"/>
  <c r="D26" i="5" s="1"/>
  <c r="H31" i="4"/>
  <c r="F31" i="5" s="1"/>
  <c r="H23" i="4"/>
  <c r="F23" i="5" s="1"/>
  <c r="H18" i="4"/>
  <c r="F18" i="5" s="1"/>
  <c r="H13" i="4"/>
  <c r="F13" i="5" s="1"/>
  <c r="G25" i="1"/>
  <c r="G24" i="1"/>
  <c r="G15" i="1"/>
  <c r="H20" i="4"/>
  <c r="F20" i="5" s="1"/>
  <c r="H14" i="2"/>
  <c r="D14" i="5" s="1"/>
  <c r="G13" i="3"/>
  <c r="G12" i="3"/>
  <c r="G30" i="3"/>
  <c r="H28" i="4"/>
  <c r="F28" i="5" s="1"/>
  <c r="H19" i="4"/>
  <c r="F19" i="5" s="1"/>
  <c r="H14" i="4"/>
  <c r="F14" i="5" s="1"/>
  <c r="H9" i="4"/>
  <c r="F9" i="5" s="1"/>
  <c r="G21" i="1"/>
  <c r="G20" i="1"/>
  <c r="G11" i="1"/>
  <c r="H7" i="4"/>
  <c r="F7" i="5" s="1"/>
  <c r="G6" i="3"/>
  <c r="H23" i="2"/>
  <c r="D23" i="5" s="1"/>
  <c r="H20" i="2"/>
  <c r="D20" i="5" s="1"/>
  <c r="H12" i="2"/>
  <c r="D12" i="5" s="1"/>
  <c r="H8" i="2"/>
  <c r="D8" i="5" s="1"/>
  <c r="H19" i="2"/>
  <c r="D19" i="5" s="1"/>
  <c r="H24" i="2"/>
  <c r="D24" i="5" s="1"/>
  <c r="H15" i="2"/>
  <c r="D15" i="5" s="1"/>
  <c r="H13" i="2"/>
  <c r="D13" i="5" s="1"/>
  <c r="H7" i="2"/>
  <c r="D7" i="5" s="1"/>
  <c r="H22" i="2"/>
  <c r="D22" i="5" s="1"/>
  <c r="G9" i="3"/>
  <c r="G8" i="3"/>
  <c r="G26" i="3"/>
  <c r="H16" i="2"/>
  <c r="D16" i="5" s="1"/>
  <c r="H24" i="4"/>
  <c r="F24" i="5" s="1"/>
  <c r="H15" i="4"/>
  <c r="F15" i="5" s="1"/>
  <c r="H10" i="4"/>
  <c r="F10" i="5" s="1"/>
  <c r="G17" i="1"/>
  <c r="G16" i="1"/>
  <c r="G7" i="1"/>
  <c r="G32" i="1" s="1"/>
  <c r="H29" i="1" l="1"/>
  <c r="C29" i="5" s="1"/>
  <c r="H9" i="1"/>
  <c r="C9" i="5" s="1"/>
  <c r="G9" i="5" s="1"/>
  <c r="H22" i="1"/>
  <c r="C22" i="5" s="1"/>
  <c r="G22" i="5" s="1"/>
  <c r="H28" i="1"/>
  <c r="C28" i="5" s="1"/>
  <c r="H8" i="1"/>
  <c r="C8" i="5" s="1"/>
  <c r="H31" i="1"/>
  <c r="C31" i="5" s="1"/>
  <c r="H19" i="1"/>
  <c r="C19" i="5" s="1"/>
  <c r="H10" i="1"/>
  <c r="C10" i="5" s="1"/>
  <c r="H30" i="1"/>
  <c r="C30" i="5" s="1"/>
  <c r="H14" i="1"/>
  <c r="C14" i="5" s="1"/>
  <c r="H13" i="1"/>
  <c r="C13" i="5" s="1"/>
  <c r="H18" i="1"/>
  <c r="C18" i="5" s="1"/>
  <c r="H26" i="1"/>
  <c r="C26" i="5" s="1"/>
  <c r="H23" i="1"/>
  <c r="C23" i="5" s="1"/>
  <c r="H12" i="1"/>
  <c r="C12" i="5" s="1"/>
  <c r="H6" i="1"/>
  <c r="H20" i="3"/>
  <c r="E20" i="5" s="1"/>
  <c r="H8" i="3"/>
  <c r="E8" i="5" s="1"/>
  <c r="H11" i="1"/>
  <c r="C11" i="5" s="1"/>
  <c r="H16" i="1"/>
  <c r="C16" i="5" s="1"/>
  <c r="H20" i="1"/>
  <c r="C20" i="5" s="1"/>
  <c r="D32" i="5"/>
  <c r="H11" i="3"/>
  <c r="E11" i="5" s="1"/>
  <c r="H9" i="3"/>
  <c r="E9" i="5" s="1"/>
  <c r="H17" i="1"/>
  <c r="C17" i="5" s="1"/>
  <c r="H21" i="1"/>
  <c r="C21" i="5" s="1"/>
  <c r="H32" i="2"/>
  <c r="H31" i="3"/>
  <c r="E31" i="5" s="1"/>
  <c r="H7" i="1"/>
  <c r="C7" i="5" s="1"/>
  <c r="H12" i="3"/>
  <c r="E12" i="5" s="1"/>
  <c r="H15" i="1"/>
  <c r="C15" i="5" s="1"/>
  <c r="H32" i="4"/>
  <c r="F6" i="5"/>
  <c r="F32" i="5" s="1"/>
  <c r="H22" i="3"/>
  <c r="E22" i="5" s="1"/>
  <c r="H18" i="3"/>
  <c r="E18" i="5" s="1"/>
  <c r="G32" i="3"/>
  <c r="H27" i="3" s="1"/>
  <c r="E27" i="5" s="1"/>
  <c r="H6" i="3"/>
  <c r="H24" i="1"/>
  <c r="C24" i="5" s="1"/>
  <c r="H26" i="3"/>
  <c r="E26" i="5" s="1"/>
  <c r="H30" i="3"/>
  <c r="E30" i="5" s="1"/>
  <c r="H25" i="1"/>
  <c r="C25" i="5" s="1"/>
  <c r="H27" i="1"/>
  <c r="C27" i="5" s="1"/>
  <c r="H28" i="3"/>
  <c r="E28" i="5" s="1"/>
  <c r="H32" i="1" l="1"/>
  <c r="C6" i="5"/>
  <c r="H19" i="3"/>
  <c r="E19" i="5" s="1"/>
  <c r="G19" i="5" s="1"/>
  <c r="G20" i="5"/>
  <c r="G12" i="5"/>
  <c r="E6" i="5"/>
  <c r="H14" i="3"/>
  <c r="E14" i="5" s="1"/>
  <c r="G14" i="5" s="1"/>
  <c r="G27" i="5"/>
  <c r="H24" i="3"/>
  <c r="E24" i="5" s="1"/>
  <c r="G24" i="5" s="1"/>
  <c r="H17" i="3"/>
  <c r="E17" i="5" s="1"/>
  <c r="H25" i="3"/>
  <c r="E25" i="5" s="1"/>
  <c r="H15" i="3"/>
  <c r="E15" i="5" s="1"/>
  <c r="H21" i="3"/>
  <c r="E21" i="5" s="1"/>
  <c r="G21" i="5" s="1"/>
  <c r="G16" i="5"/>
  <c r="G31" i="5"/>
  <c r="G25" i="5"/>
  <c r="H16" i="3"/>
  <c r="E16" i="5" s="1"/>
  <c r="H7" i="3"/>
  <c r="E7" i="5" s="1"/>
  <c r="G7" i="5" s="1"/>
  <c r="H29" i="3"/>
  <c r="E29" i="5" s="1"/>
  <c r="G26" i="5"/>
  <c r="G8" i="5"/>
  <c r="G15" i="5"/>
  <c r="G17" i="5"/>
  <c r="G11" i="5"/>
  <c r="G18" i="5"/>
  <c r="G28" i="5"/>
  <c r="H10" i="3"/>
  <c r="E10" i="5" s="1"/>
  <c r="G10" i="5" s="1"/>
  <c r="H23" i="3"/>
  <c r="E23" i="5" s="1"/>
  <c r="G23" i="5" s="1"/>
  <c r="H13" i="3"/>
  <c r="E13" i="5" s="1"/>
  <c r="G13" i="5" s="1"/>
  <c r="G30" i="5"/>
  <c r="G29" i="5"/>
  <c r="C32" i="5" l="1"/>
  <c r="G6" i="5"/>
  <c r="G32" i="5" s="1"/>
  <c r="E32" i="5"/>
  <c r="H3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Antonio</author>
  </authors>
  <commentList>
    <comment ref="H3" authorId="0" shapeId="0" xr:uid="{653951ED-7358-482C-A068-E5AD69A30009}">
      <text>
        <r>
          <rPr>
            <b/>
            <sz val="8"/>
            <color indexed="81"/>
            <rFont val="Tahoma"/>
          </rPr>
          <t>Antonio:</t>
        </r>
        <r>
          <rPr>
            <sz val="8"/>
            <color indexed="81"/>
            <rFont val="Tahoma"/>
          </rPr>
          <t xml:space="preserve">
Bem: 1/3 der Dotation des GLA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Antonio</author>
  </authors>
  <commentList>
    <comment ref="H3" authorId="0" shapeId="0" xr:uid="{35A7B7CB-892C-4B77-A28B-D89602E8C36F}">
      <text>
        <r>
          <rPr>
            <b/>
            <sz val="8"/>
            <color indexed="81"/>
            <rFont val="Tahoma"/>
          </rPr>
          <t>Antonio:</t>
        </r>
        <r>
          <rPr>
            <sz val="8"/>
            <color indexed="81"/>
            <rFont val="Tahoma"/>
          </rPr>
          <t xml:space="preserve">
Bem: 1/3 der Dotation des GLA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Antonio</author>
  </authors>
  <commentList>
    <comment ref="H3" authorId="0" shapeId="0" xr:uid="{C75E52D1-E06C-4FDA-AFAB-CC46F4D22F66}">
      <text>
        <r>
          <rPr>
            <b/>
            <sz val="8"/>
            <color indexed="81"/>
            <rFont val="Tahoma"/>
          </rPr>
          <t>Antonio:</t>
        </r>
        <r>
          <rPr>
            <sz val="8"/>
            <color indexed="81"/>
            <rFont val="Tahoma"/>
          </rPr>
          <t xml:space="preserve">
Bem: 1/6 der Dotation des GLA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Antonio</author>
  </authors>
  <commentList>
    <comment ref="H3" authorId="0" shapeId="0" xr:uid="{64E46F92-E937-4FD4-B5D6-6A3238F5F2FD}">
      <text>
        <r>
          <rPr>
            <b/>
            <sz val="8"/>
            <color indexed="81"/>
            <rFont val="Tahoma"/>
          </rPr>
          <t>Antonio:</t>
        </r>
        <r>
          <rPr>
            <sz val="8"/>
            <color indexed="81"/>
            <rFont val="Tahoma"/>
          </rPr>
          <t xml:space="preserve">
Bem: 1/6 der Dotation des GLA</t>
        </r>
      </text>
    </comment>
  </commentList>
</comments>
</file>

<file path=xl/sharedStrings.xml><?xml version="1.0" encoding="utf-8"?>
<sst xmlns="http://schemas.openxmlformats.org/spreadsheetml/2006/main" count="173" uniqueCount="46">
  <si>
    <t>Dotation</t>
  </si>
  <si>
    <t>Kant Nr</t>
  </si>
  <si>
    <t>Kanton</t>
  </si>
  <si>
    <t>Einwohner mit einer Wohnhöhe von über 800 m.ü.M.</t>
  </si>
  <si>
    <t>Einwohner Total gemäss Volkszählung</t>
  </si>
  <si>
    <t>Indikator</t>
  </si>
  <si>
    <t>Lastenindex</t>
  </si>
  <si>
    <t>Massgebende Sonderlasten</t>
  </si>
  <si>
    <t>Beiträge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</si>
  <si>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</si>
  <si>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</si>
  <si>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</si>
  <si>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</si>
  <si>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</si>
  <si>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</si>
  <si>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</si>
  <si>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</si>
  <si>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</si>
  <si>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</si>
  <si>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</si>
  <si>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</si>
  <si>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</si>
  <si>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</si>
  <si>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</si>
  <si>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</si>
  <si>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</si>
  <si>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</si>
  <si>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</si>
  <si>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</si>
  <si>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</si>
  <si>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</si>
  <si>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</si>
  <si>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</si>
  <si>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</si>
  <si>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</si>
  <si>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Produktive Fläche</t>
  </si>
  <si>
    <t>Indikator Höhenmedian Produktive Fläche</t>
  </si>
  <si>
    <t>Einwohner in Siedlungen mit weniger 200 Einwohnern</t>
  </si>
  <si>
    <t>Fläche</t>
  </si>
  <si>
    <t>GLA_1</t>
  </si>
  <si>
    <t>GLA_2</t>
  </si>
  <si>
    <t>GLA_3</t>
  </si>
  <si>
    <t>GLA_4</t>
  </si>
  <si>
    <t>Ständige Wohn-bevölkerung</t>
  </si>
  <si>
    <t>Arealstatistik 1.1.2006</t>
  </si>
  <si>
    <t>GLA_2004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</si>
</sst>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0.0000"/>
    <numFmt numFmtId="171" formatCode="0.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10"/>
      <color indexed="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3" fontId="0" fillId="0" borderId="0" xfId="0" applyNumberFormat="1"/>
    <xf numFmtId="171" fontId="0" fillId="0" borderId="0" xfId="0" applyNumberFormat="1"/>
    <xf numFmtId="0" fontId="2" fillId="0" borderId="0" xfId="0" applyFont="1" applyAlignment="1">
      <alignment wrapText="1"/>
    </xf>
    <xf numFmtId="3" fontId="2" fillId="0" borderId="0" xfId="0" applyNumberFormat="1" applyFont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3" fontId="0" fillId="0" borderId="1" xfId="0" applyNumberFormat="1" applyBorder="1"/>
    <xf numFmtId="170" fontId="0" fillId="0" borderId="1" xfId="0" applyNumberFormat="1" applyBorder="1"/>
    <xf numFmtId="171" fontId="0" fillId="0" borderId="1" xfId="0" applyNumberFormat="1" applyBorder="1"/>
    <xf numFmtId="3" fontId="2" fillId="0" borderId="1" xfId="0" applyNumberFormat="1" applyFont="1" applyBorder="1"/>
    <xf numFmtId="170" fontId="2" fillId="0" borderId="1" xfId="0" applyNumberFormat="1" applyFont="1" applyBorder="1"/>
    <xf numFmtId="171" fontId="2" fillId="0" borderId="1" xfId="0" applyNumberFormat="1" applyFont="1" applyBorder="1"/>
    <xf numFmtId="3" fontId="0" fillId="0" borderId="1" xfId="0" applyNumberForma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3" fontId="2" fillId="2" borderId="2" xfId="0" applyNumberFormat="1" applyFont="1" applyFill="1" applyBorder="1" applyProtection="1">
      <protection locked="0"/>
    </xf>
    <xf numFmtId="171" fontId="0" fillId="0" borderId="1" xfId="0" applyNumberForma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</cellXfs>
  <cellStyles count="1">
    <cellStyle name="Standard" xfId="0" builtinId="0"/>
  </cellStyles>
  <dxfs count="8"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77C22-7C8C-4ECB-9C14-EF83E5342C38}">
  <dimension ref="A2:J35"/>
  <sheetViews>
    <sheetView topLeftCell="B1" workbookViewId="0">
      <selection activeCell="E13" sqref="E13"/>
    </sheetView>
  </sheetViews>
  <sheetFormatPr baseColWidth="10" defaultRowHeight="12.5" x14ac:dyDescent="0.25"/>
  <cols>
    <col min="1" max="1" width="16.54296875" style="1" customWidth="1"/>
    <col min="2" max="2" width="17.7265625" style="1" customWidth="1"/>
    <col min="3" max="3" width="14.26953125" customWidth="1"/>
    <col min="4" max="4" width="16.26953125" customWidth="1"/>
    <col min="5" max="5" width="16.7265625" customWidth="1"/>
    <col min="6" max="6" width="15.1796875" customWidth="1"/>
    <col min="7" max="7" width="14.81640625" customWidth="1"/>
    <col min="8" max="8" width="15.26953125" customWidth="1"/>
    <col min="10" max="10" width="16.54296875" customWidth="1"/>
  </cols>
  <sheetData>
    <row r="2" spans="1:10" ht="13" thickBot="1" x14ac:dyDescent="0.3"/>
    <row r="3" spans="1:10" ht="13" x14ac:dyDescent="0.3">
      <c r="G3" s="2" t="s">
        <v>0</v>
      </c>
      <c r="H3" s="21">
        <v>102510797.28135917</v>
      </c>
    </row>
    <row r="4" spans="1:10" ht="13" x14ac:dyDescent="0.3">
      <c r="A4" s="8"/>
      <c r="B4" s="8"/>
      <c r="C4" s="20">
        <v>2000</v>
      </c>
      <c r="D4" s="20">
        <v>2000</v>
      </c>
      <c r="E4" s="10"/>
      <c r="F4" s="10"/>
      <c r="G4" s="10"/>
      <c r="H4" s="10"/>
    </row>
    <row r="5" spans="1:10" ht="65" x14ac:dyDescent="0.3">
      <c r="A5" s="11" t="s">
        <v>1</v>
      </c>
      <c r="B5" s="11" t="s">
        <v>2</v>
      </c>
      <c r="C5" s="12" t="s">
        <v>3</v>
      </c>
      <c r="D5" s="12" t="s">
        <v>4</v>
      </c>
      <c r="E5" s="9" t="s">
        <v>5</v>
      </c>
      <c r="F5" s="9" t="s">
        <v>6</v>
      </c>
      <c r="G5" s="12" t="s">
        <v>7</v>
      </c>
      <c r="H5" s="12" t="s">
        <v>8</v>
      </c>
      <c r="J5" s="2"/>
    </row>
    <row r="6" spans="1:10" x14ac:dyDescent="0.25">
      <c r="A6" s="8">
        <v>1</v>
      </c>
      <c r="B6" s="8" t="s">
        <v>9</v>
      </c>
      <c r="C6" s="19">
        <v>2080</v>
      </c>
      <c r="D6" s="19">
        <v>1247947</v>
      </c>
      <c r="E6" s="14">
        <f t="shared" ref="E6:E32" si="0">C6/D6</f>
        <v>1.6667374495872021E-3</v>
      </c>
      <c r="F6" s="15">
        <f t="shared" ref="F6:F32" si="1">ROUND(E6/E$32*100,1)</f>
        <v>2.2000000000000002</v>
      </c>
      <c r="G6" s="13">
        <f>IF(F6&gt;F$32,(F6-100)*C6,0)</f>
        <v>0</v>
      </c>
      <c r="H6" s="13">
        <f t="shared" ref="H6:H31" si="2">G6/G$32*$H$3</f>
        <v>0</v>
      </c>
      <c r="J6" s="5"/>
    </row>
    <row r="7" spans="1:10" x14ac:dyDescent="0.25">
      <c r="A7" s="8">
        <v>2</v>
      </c>
      <c r="B7" s="8" t="s">
        <v>10</v>
      </c>
      <c r="C7" s="19">
        <v>93166</v>
      </c>
      <c r="D7" s="19">
        <v>957182</v>
      </c>
      <c r="E7" s="14">
        <f t="shared" si="0"/>
        <v>9.733363143059523E-2</v>
      </c>
      <c r="F7" s="15">
        <f t="shared" si="1"/>
        <v>128.6</v>
      </c>
      <c r="G7" s="13">
        <f t="shared" ref="G7:G31" si="3">IF(F7&gt;F$32,(F7-100)*C7,0)</f>
        <v>2664547.5999999996</v>
      </c>
      <c r="H7" s="13">
        <f t="shared" si="2"/>
        <v>1874965.1680541865</v>
      </c>
      <c r="J7" s="5"/>
    </row>
    <row r="8" spans="1:10" x14ac:dyDescent="0.25">
      <c r="A8" s="8">
        <v>3</v>
      </c>
      <c r="B8" s="8" t="s">
        <v>11</v>
      </c>
      <c r="C8" s="19">
        <v>12285</v>
      </c>
      <c r="D8" s="19">
        <v>350512</v>
      </c>
      <c r="E8" s="14">
        <f t="shared" si="0"/>
        <v>3.5048728716848498E-2</v>
      </c>
      <c r="F8" s="15">
        <f t="shared" si="1"/>
        <v>46.3</v>
      </c>
      <c r="G8" s="13">
        <f t="shared" si="3"/>
        <v>0</v>
      </c>
      <c r="H8" s="13">
        <f t="shared" si="2"/>
        <v>0</v>
      </c>
      <c r="J8" s="5"/>
    </row>
    <row r="9" spans="1:10" x14ac:dyDescent="0.25">
      <c r="A9" s="8">
        <v>4</v>
      </c>
      <c r="B9" s="8" t="s">
        <v>12</v>
      </c>
      <c r="C9" s="19">
        <v>6123</v>
      </c>
      <c r="D9" s="19">
        <v>34777</v>
      </c>
      <c r="E9" s="14">
        <f t="shared" si="0"/>
        <v>0.17606464042326825</v>
      </c>
      <c r="F9" s="15">
        <f t="shared" si="1"/>
        <v>232.6</v>
      </c>
      <c r="G9" s="13">
        <f t="shared" si="3"/>
        <v>811909.79999999993</v>
      </c>
      <c r="H9" s="13">
        <f t="shared" si="2"/>
        <v>571317.47040354658</v>
      </c>
      <c r="J9" s="5"/>
    </row>
    <row r="10" spans="1:10" x14ac:dyDescent="0.25">
      <c r="A10" s="8">
        <v>5</v>
      </c>
      <c r="B10" s="8" t="s">
        <v>13</v>
      </c>
      <c r="C10" s="19">
        <v>20946</v>
      </c>
      <c r="D10" s="19">
        <v>128710</v>
      </c>
      <c r="E10" s="14">
        <f t="shared" si="0"/>
        <v>0.16273793800015537</v>
      </c>
      <c r="F10" s="15">
        <f t="shared" si="1"/>
        <v>215</v>
      </c>
      <c r="G10" s="13">
        <f t="shared" si="3"/>
        <v>2408790</v>
      </c>
      <c r="H10" s="13">
        <f t="shared" si="2"/>
        <v>1694995.9337026835</v>
      </c>
      <c r="J10" s="5"/>
    </row>
    <row r="11" spans="1:10" x14ac:dyDescent="0.25">
      <c r="A11" s="8">
        <v>6</v>
      </c>
      <c r="B11" s="8" t="s">
        <v>14</v>
      </c>
      <c r="C11" s="19">
        <v>4838</v>
      </c>
      <c r="D11" s="19">
        <v>32427</v>
      </c>
      <c r="E11" s="14">
        <f t="shared" si="0"/>
        <v>0.14919665710673205</v>
      </c>
      <c r="F11" s="15">
        <f t="shared" si="1"/>
        <v>197.1</v>
      </c>
      <c r="G11" s="13">
        <f t="shared" si="3"/>
        <v>469769.8</v>
      </c>
      <c r="H11" s="13">
        <f t="shared" si="2"/>
        <v>330563.43673642079</v>
      </c>
      <c r="J11" s="5"/>
    </row>
    <row r="12" spans="1:10" x14ac:dyDescent="0.25">
      <c r="A12" s="8">
        <v>7</v>
      </c>
      <c r="B12" s="8" t="s">
        <v>15</v>
      </c>
      <c r="C12" s="19">
        <v>923</v>
      </c>
      <c r="D12" s="19">
        <v>37235</v>
      </c>
      <c r="E12" s="14">
        <f t="shared" si="0"/>
        <v>2.4788505438431582E-2</v>
      </c>
      <c r="F12" s="15">
        <f t="shared" si="1"/>
        <v>32.700000000000003</v>
      </c>
      <c r="G12" s="13">
        <f t="shared" si="3"/>
        <v>0</v>
      </c>
      <c r="H12" s="13">
        <f t="shared" si="2"/>
        <v>0</v>
      </c>
      <c r="J12" s="5"/>
    </row>
    <row r="13" spans="1:10" x14ac:dyDescent="0.25">
      <c r="A13" s="8">
        <v>8</v>
      </c>
      <c r="B13" s="8" t="s">
        <v>16</v>
      </c>
      <c r="C13" s="19">
        <v>2466</v>
      </c>
      <c r="D13" s="19">
        <v>38183</v>
      </c>
      <c r="E13" s="14">
        <f t="shared" si="0"/>
        <v>6.4583715265956049E-2</v>
      </c>
      <c r="F13" s="15">
        <f t="shared" si="1"/>
        <v>85.3</v>
      </c>
      <c r="G13" s="13">
        <f t="shared" si="3"/>
        <v>0</v>
      </c>
      <c r="H13" s="13">
        <f t="shared" si="2"/>
        <v>0</v>
      </c>
      <c r="J13" s="5"/>
    </row>
    <row r="14" spans="1:10" x14ac:dyDescent="0.25">
      <c r="A14" s="8">
        <v>9</v>
      </c>
      <c r="B14" s="8" t="s">
        <v>17</v>
      </c>
      <c r="C14" s="19">
        <v>4107</v>
      </c>
      <c r="D14" s="19">
        <v>100052</v>
      </c>
      <c r="E14" s="14">
        <f t="shared" si="0"/>
        <v>4.1048654699556229E-2</v>
      </c>
      <c r="F14" s="15">
        <f t="shared" si="1"/>
        <v>54.2</v>
      </c>
      <c r="G14" s="13">
        <f t="shared" si="3"/>
        <v>0</v>
      </c>
      <c r="H14" s="13">
        <f t="shared" si="2"/>
        <v>0</v>
      </c>
      <c r="J14" s="5"/>
    </row>
    <row r="15" spans="1:10" x14ac:dyDescent="0.25">
      <c r="A15" s="8">
        <v>10</v>
      </c>
      <c r="B15" s="8" t="s">
        <v>18</v>
      </c>
      <c r="C15" s="19">
        <v>28995</v>
      </c>
      <c r="D15" s="19">
        <v>241708</v>
      </c>
      <c r="E15" s="14">
        <f t="shared" si="0"/>
        <v>0.11995879325467093</v>
      </c>
      <c r="F15" s="15">
        <f t="shared" si="1"/>
        <v>158.5</v>
      </c>
      <c r="G15" s="13">
        <f t="shared" si="3"/>
        <v>1696207.5</v>
      </c>
      <c r="H15" s="13">
        <f t="shared" si="2"/>
        <v>1193572.2147700691</v>
      </c>
      <c r="J15" s="5"/>
    </row>
    <row r="16" spans="1:10" x14ac:dyDescent="0.25">
      <c r="A16" s="8">
        <v>11</v>
      </c>
      <c r="B16" s="8" t="s">
        <v>19</v>
      </c>
      <c r="C16" s="19">
        <v>589</v>
      </c>
      <c r="D16" s="19">
        <v>244325</v>
      </c>
      <c r="E16" s="14">
        <f t="shared" si="0"/>
        <v>2.4107234216719535E-3</v>
      </c>
      <c r="F16" s="15">
        <f t="shared" si="1"/>
        <v>3.2</v>
      </c>
      <c r="G16" s="13">
        <f t="shared" si="3"/>
        <v>0</v>
      </c>
      <c r="H16" s="13">
        <f t="shared" si="2"/>
        <v>0</v>
      </c>
      <c r="J16" s="5"/>
    </row>
    <row r="17" spans="1:10" x14ac:dyDescent="0.25">
      <c r="A17" s="8">
        <v>12</v>
      </c>
      <c r="B17" s="8" t="s">
        <v>20</v>
      </c>
      <c r="C17" s="19">
        <v>0</v>
      </c>
      <c r="D17" s="19">
        <v>188106</v>
      </c>
      <c r="E17" s="14">
        <f t="shared" si="0"/>
        <v>0</v>
      </c>
      <c r="F17" s="15">
        <f t="shared" si="1"/>
        <v>0</v>
      </c>
      <c r="G17" s="13">
        <f t="shared" si="3"/>
        <v>0</v>
      </c>
      <c r="H17" s="13">
        <f t="shared" si="2"/>
        <v>0</v>
      </c>
      <c r="J17" s="5"/>
    </row>
    <row r="18" spans="1:10" x14ac:dyDescent="0.25">
      <c r="A18" s="8">
        <v>13</v>
      </c>
      <c r="B18" s="8" t="s">
        <v>21</v>
      </c>
      <c r="C18" s="19">
        <v>145</v>
      </c>
      <c r="D18" s="19">
        <v>259352</v>
      </c>
      <c r="E18" s="14">
        <f t="shared" si="0"/>
        <v>5.5908572133625339E-4</v>
      </c>
      <c r="F18" s="15">
        <f t="shared" si="1"/>
        <v>0.7</v>
      </c>
      <c r="G18" s="13">
        <f t="shared" si="3"/>
        <v>0</v>
      </c>
      <c r="H18" s="13">
        <f t="shared" si="2"/>
        <v>0</v>
      </c>
      <c r="J18" s="5"/>
    </row>
    <row r="19" spans="1:10" x14ac:dyDescent="0.25">
      <c r="A19" s="8">
        <v>14</v>
      </c>
      <c r="B19" s="8" t="s">
        <v>22</v>
      </c>
      <c r="C19" s="19">
        <v>11</v>
      </c>
      <c r="D19" s="19">
        <v>73394</v>
      </c>
      <c r="E19" s="14">
        <f t="shared" si="0"/>
        <v>1.4987601166307872E-4</v>
      </c>
      <c r="F19" s="15">
        <f t="shared" si="1"/>
        <v>0.2</v>
      </c>
      <c r="G19" s="13">
        <f t="shared" si="3"/>
        <v>0</v>
      </c>
      <c r="H19" s="13">
        <f t="shared" si="2"/>
        <v>0</v>
      </c>
      <c r="J19" s="5"/>
    </row>
    <row r="20" spans="1:10" x14ac:dyDescent="0.25">
      <c r="A20" s="8">
        <v>15</v>
      </c>
      <c r="B20" s="8" t="s">
        <v>23</v>
      </c>
      <c r="C20" s="19">
        <v>30412</v>
      </c>
      <c r="D20" s="19">
        <v>53510</v>
      </c>
      <c r="E20" s="14">
        <f t="shared" si="0"/>
        <v>0.56834236591291343</v>
      </c>
      <c r="F20" s="15">
        <f t="shared" si="1"/>
        <v>750.7</v>
      </c>
      <c r="G20" s="13">
        <f t="shared" si="3"/>
        <v>19789088.400000002</v>
      </c>
      <c r="H20" s="13">
        <f t="shared" si="2"/>
        <v>13925009.805621475</v>
      </c>
      <c r="J20" s="5"/>
    </row>
    <row r="21" spans="1:10" x14ac:dyDescent="0.25">
      <c r="A21" s="8">
        <v>16</v>
      </c>
      <c r="B21" s="8" t="s">
        <v>24</v>
      </c>
      <c r="C21" s="19">
        <v>8838</v>
      </c>
      <c r="D21" s="19">
        <v>14612</v>
      </c>
      <c r="E21" s="14">
        <f t="shared" si="0"/>
        <v>0.60484533260333972</v>
      </c>
      <c r="F21" s="15">
        <f t="shared" si="1"/>
        <v>799</v>
      </c>
      <c r="G21" s="13">
        <f t="shared" si="3"/>
        <v>6177762</v>
      </c>
      <c r="H21" s="13">
        <f t="shared" si="2"/>
        <v>4347112.6455120444</v>
      </c>
      <c r="J21" s="5"/>
    </row>
    <row r="22" spans="1:10" x14ac:dyDescent="0.25">
      <c r="A22" s="8">
        <v>17</v>
      </c>
      <c r="B22" s="8" t="s">
        <v>25</v>
      </c>
      <c r="C22" s="19">
        <v>21345</v>
      </c>
      <c r="D22" s="19">
        <v>452845</v>
      </c>
      <c r="E22" s="14">
        <f t="shared" si="0"/>
        <v>4.7135333281807239E-2</v>
      </c>
      <c r="F22" s="15">
        <f t="shared" si="1"/>
        <v>62.3</v>
      </c>
      <c r="G22" s="13">
        <f t="shared" si="3"/>
        <v>0</v>
      </c>
      <c r="H22" s="13">
        <f t="shared" si="2"/>
        <v>0</v>
      </c>
      <c r="J22" s="5"/>
    </row>
    <row r="23" spans="1:10" x14ac:dyDescent="0.25">
      <c r="A23" s="8">
        <v>18</v>
      </c>
      <c r="B23" s="8" t="s">
        <v>26</v>
      </c>
      <c r="C23" s="19">
        <v>93708</v>
      </c>
      <c r="D23" s="19">
        <v>187058</v>
      </c>
      <c r="E23" s="14">
        <f t="shared" si="0"/>
        <v>0.50095692245185985</v>
      </c>
      <c r="F23" s="15">
        <f t="shared" si="1"/>
        <v>661.7</v>
      </c>
      <c r="G23" s="13">
        <f t="shared" si="3"/>
        <v>52635783.600000001</v>
      </c>
      <c r="H23" s="13">
        <f t="shared" si="2"/>
        <v>37038280.285643168</v>
      </c>
      <c r="J23" s="5"/>
    </row>
    <row r="24" spans="1:10" x14ac:dyDescent="0.25">
      <c r="A24" s="8">
        <v>19</v>
      </c>
      <c r="B24" s="8" t="s">
        <v>27</v>
      </c>
      <c r="C24" s="19">
        <v>16</v>
      </c>
      <c r="D24" s="19">
        <v>547448</v>
      </c>
      <c r="E24" s="14">
        <f t="shared" si="0"/>
        <v>2.9226520144379009E-5</v>
      </c>
      <c r="F24" s="15">
        <f t="shared" si="1"/>
        <v>0</v>
      </c>
      <c r="G24" s="13">
        <f t="shared" si="3"/>
        <v>0</v>
      </c>
      <c r="H24" s="13">
        <f t="shared" si="2"/>
        <v>0</v>
      </c>
      <c r="J24" s="5"/>
    </row>
    <row r="25" spans="1:10" x14ac:dyDescent="0.25">
      <c r="A25" s="8">
        <v>20</v>
      </c>
      <c r="B25" s="8" t="s">
        <v>28</v>
      </c>
      <c r="C25" s="19">
        <v>113</v>
      </c>
      <c r="D25" s="19">
        <v>228871</v>
      </c>
      <c r="E25" s="14">
        <f t="shared" si="0"/>
        <v>4.9372790786076E-4</v>
      </c>
      <c r="F25" s="15">
        <f t="shared" si="1"/>
        <v>0.7</v>
      </c>
      <c r="G25" s="13">
        <f t="shared" si="3"/>
        <v>0</v>
      </c>
      <c r="H25" s="13">
        <f t="shared" si="2"/>
        <v>0</v>
      </c>
      <c r="J25" s="5"/>
    </row>
    <row r="26" spans="1:10" x14ac:dyDescent="0.25">
      <c r="A26" s="8">
        <v>21</v>
      </c>
      <c r="B26" s="8" t="s">
        <v>29</v>
      </c>
      <c r="C26" s="19">
        <v>8800</v>
      </c>
      <c r="D26" s="19">
        <v>306846</v>
      </c>
      <c r="E26" s="14">
        <f t="shared" si="0"/>
        <v>2.8678881262913646E-2</v>
      </c>
      <c r="F26" s="15">
        <f t="shared" si="1"/>
        <v>37.9</v>
      </c>
      <c r="G26" s="13">
        <f t="shared" si="3"/>
        <v>0</v>
      </c>
      <c r="H26" s="13">
        <f t="shared" si="2"/>
        <v>0</v>
      </c>
      <c r="J26" s="5"/>
    </row>
    <row r="27" spans="1:10" x14ac:dyDescent="0.25">
      <c r="A27" s="8">
        <v>22</v>
      </c>
      <c r="B27" s="8" t="s">
        <v>30</v>
      </c>
      <c r="C27" s="19">
        <v>45181</v>
      </c>
      <c r="D27" s="19">
        <v>640649</v>
      </c>
      <c r="E27" s="14">
        <f t="shared" si="0"/>
        <v>7.0523796962143073E-2</v>
      </c>
      <c r="F27" s="15">
        <f t="shared" si="1"/>
        <v>93.2</v>
      </c>
      <c r="G27" s="13">
        <f t="shared" si="3"/>
        <v>0</v>
      </c>
      <c r="H27" s="13">
        <f t="shared" si="2"/>
        <v>0</v>
      </c>
      <c r="J27" s="5"/>
    </row>
    <row r="28" spans="1:10" x14ac:dyDescent="0.25">
      <c r="A28" s="8">
        <v>23</v>
      </c>
      <c r="B28" s="8" t="s">
        <v>31</v>
      </c>
      <c r="C28" s="19">
        <v>92442</v>
      </c>
      <c r="D28" s="19">
        <v>272401</v>
      </c>
      <c r="E28" s="14">
        <f t="shared" si="0"/>
        <v>0.3393599876652435</v>
      </c>
      <c r="F28" s="15">
        <f t="shared" si="1"/>
        <v>448.3</v>
      </c>
      <c r="G28" s="13">
        <f t="shared" si="3"/>
        <v>32197548.600000001</v>
      </c>
      <c r="H28" s="13">
        <f t="shared" si="2"/>
        <v>22656484.771272939</v>
      </c>
      <c r="J28" s="5"/>
    </row>
    <row r="29" spans="1:10" x14ac:dyDescent="0.25">
      <c r="A29" s="8">
        <v>24</v>
      </c>
      <c r="B29" s="8" t="s">
        <v>32</v>
      </c>
      <c r="C29" s="19">
        <v>64031</v>
      </c>
      <c r="D29" s="19">
        <v>167963</v>
      </c>
      <c r="E29" s="14">
        <f t="shared" si="0"/>
        <v>0.38122086411888334</v>
      </c>
      <c r="F29" s="15">
        <f t="shared" si="1"/>
        <v>503.6</v>
      </c>
      <c r="G29" s="13">
        <f t="shared" si="3"/>
        <v>25842911.600000001</v>
      </c>
      <c r="H29" s="13">
        <f t="shared" si="2"/>
        <v>18184910.298132226</v>
      </c>
      <c r="J29" s="5"/>
    </row>
    <row r="30" spans="1:10" x14ac:dyDescent="0.25">
      <c r="A30" s="8">
        <v>25</v>
      </c>
      <c r="B30" s="8" t="s">
        <v>33</v>
      </c>
      <c r="C30" s="19">
        <v>0</v>
      </c>
      <c r="D30" s="19">
        <v>413673</v>
      </c>
      <c r="E30" s="14">
        <f t="shared" si="0"/>
        <v>0</v>
      </c>
      <c r="F30" s="15">
        <f t="shared" si="1"/>
        <v>0</v>
      </c>
      <c r="G30" s="13">
        <f t="shared" si="3"/>
        <v>0</v>
      </c>
      <c r="H30" s="13">
        <f t="shared" si="2"/>
        <v>0</v>
      </c>
      <c r="J30" s="5"/>
    </row>
    <row r="31" spans="1:10" x14ac:dyDescent="0.25">
      <c r="A31" s="8">
        <v>26</v>
      </c>
      <c r="B31" s="8" t="s">
        <v>34</v>
      </c>
      <c r="C31" s="19">
        <v>10172</v>
      </c>
      <c r="D31" s="19">
        <v>68224</v>
      </c>
      <c r="E31" s="14">
        <f t="shared" si="0"/>
        <v>0.14909709193245779</v>
      </c>
      <c r="F31" s="15">
        <f t="shared" si="1"/>
        <v>196.9</v>
      </c>
      <c r="G31" s="13">
        <f t="shared" si="3"/>
        <v>985666.8</v>
      </c>
      <c r="H31" s="13">
        <f t="shared" si="2"/>
        <v>693585.25151039998</v>
      </c>
      <c r="J31" s="5"/>
    </row>
    <row r="32" spans="1:10" ht="13" x14ac:dyDescent="0.3">
      <c r="A32" s="8"/>
      <c r="B32" s="11"/>
      <c r="C32" s="16">
        <f>SUM(C6:C31)</f>
        <v>551732</v>
      </c>
      <c r="D32" s="16">
        <f>SUM(D6:D31)</f>
        <v>7288010</v>
      </c>
      <c r="E32" s="17">
        <f t="shared" si="0"/>
        <v>7.5704067365439942E-2</v>
      </c>
      <c r="F32" s="18">
        <f t="shared" si="1"/>
        <v>100</v>
      </c>
      <c r="G32" s="16">
        <f>SUM(G6:G31)</f>
        <v>145679985.70000002</v>
      </c>
      <c r="H32" s="16">
        <f>SUM(H6:H31)</f>
        <v>102510797.28135915</v>
      </c>
    </row>
    <row r="33" spans="2:2" ht="13" x14ac:dyDescent="0.3">
      <c r="B33" s="6"/>
    </row>
    <row r="34" spans="2:2" ht="13" x14ac:dyDescent="0.3">
      <c r="B34" s="6"/>
    </row>
    <row r="35" spans="2:2" ht="13" x14ac:dyDescent="0.3">
      <c r="B35" s="6"/>
    </row>
  </sheetData>
  <phoneticPr fontId="1" type="noConversion"/>
  <conditionalFormatting sqref="C6:D31">
    <cfRule type="expression" dxfId="7" priority="1" stopIfTrue="1">
      <formula>ISBLANK(C6)</formula>
    </cfRule>
  </conditionalFormatting>
  <conditionalFormatting sqref="H3">
    <cfRule type="expression" dxfId="6" priority="2" stopIfTrue="1">
      <formula>ISBLANK($H$3)</formula>
    </cfRule>
  </conditionalFormatting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35BB-0CA9-4E0E-BEAB-736210CF8CCD}">
  <dimension ref="A2:H35"/>
  <sheetViews>
    <sheetView workbookViewId="0">
      <selection activeCell="E15" sqref="E15"/>
    </sheetView>
  </sheetViews>
  <sheetFormatPr baseColWidth="10" defaultRowHeight="12.5" x14ac:dyDescent="0.25"/>
  <cols>
    <col min="1" max="1" width="16.54296875" style="1" customWidth="1"/>
    <col min="2" max="2" width="17.7265625" style="1" customWidth="1"/>
    <col min="3" max="3" width="14.26953125" customWidth="1"/>
    <col min="4" max="4" width="16.1796875" customWidth="1"/>
    <col min="5" max="5" width="16.7265625" customWidth="1"/>
    <col min="6" max="6" width="15.1796875" customWidth="1"/>
    <col min="7" max="7" width="14.81640625" customWidth="1"/>
    <col min="8" max="8" width="15.26953125" customWidth="1"/>
  </cols>
  <sheetData>
    <row r="2" spans="1:8" ht="13" thickBot="1" x14ac:dyDescent="0.3"/>
    <row r="3" spans="1:8" ht="13" x14ac:dyDescent="0.3">
      <c r="G3" s="2" t="s">
        <v>0</v>
      </c>
      <c r="H3" s="21">
        <v>102510797.28135917</v>
      </c>
    </row>
    <row r="4" spans="1:8" ht="13" x14ac:dyDescent="0.3">
      <c r="C4" s="3"/>
      <c r="D4" s="3"/>
    </row>
    <row r="5" spans="1:8" ht="39" x14ac:dyDescent="0.3">
      <c r="A5" s="11" t="s">
        <v>1</v>
      </c>
      <c r="B5" s="11" t="s">
        <v>2</v>
      </c>
      <c r="C5" s="12" t="s">
        <v>35</v>
      </c>
      <c r="D5" s="12"/>
      <c r="E5" s="12" t="s">
        <v>36</v>
      </c>
      <c r="F5" s="9" t="s">
        <v>6</v>
      </c>
      <c r="G5" s="12" t="s">
        <v>7</v>
      </c>
      <c r="H5" s="12" t="s">
        <v>8</v>
      </c>
    </row>
    <row r="6" spans="1:8" x14ac:dyDescent="0.25">
      <c r="A6" s="8">
        <v>1</v>
      </c>
      <c r="B6" s="8" t="s">
        <v>9</v>
      </c>
      <c r="C6" s="19">
        <v>162882</v>
      </c>
      <c r="D6" s="13"/>
      <c r="E6" s="22">
        <v>511</v>
      </c>
      <c r="F6" s="15">
        <f t="shared" ref="F6:F32" si="0">ROUND(E6/E$32*100,1)</f>
        <v>60</v>
      </c>
      <c r="G6" s="13">
        <f t="shared" ref="G6:G31" si="1">IF(F6&gt;F$32,(F6-100)*C6,0)</f>
        <v>0</v>
      </c>
      <c r="H6" s="13">
        <f t="shared" ref="H6:H31" si="2">G6/G$32*$H$3</f>
        <v>0</v>
      </c>
    </row>
    <row r="7" spans="1:8" x14ac:dyDescent="0.25">
      <c r="A7" s="8">
        <v>2</v>
      </c>
      <c r="B7" s="8" t="s">
        <v>10</v>
      </c>
      <c r="C7" s="19">
        <v>480833</v>
      </c>
      <c r="D7" s="13"/>
      <c r="E7" s="22">
        <v>869</v>
      </c>
      <c r="F7" s="15">
        <f t="shared" si="0"/>
        <v>102.1</v>
      </c>
      <c r="G7" s="13">
        <f t="shared" si="1"/>
        <v>1009749.2999999973</v>
      </c>
      <c r="H7" s="13">
        <f t="shared" si="2"/>
        <v>1182825.9746067165</v>
      </c>
    </row>
    <row r="8" spans="1:8" x14ac:dyDescent="0.25">
      <c r="A8" s="8">
        <v>3</v>
      </c>
      <c r="B8" s="8" t="s">
        <v>11</v>
      </c>
      <c r="C8" s="19">
        <v>139193</v>
      </c>
      <c r="D8" s="13"/>
      <c r="E8" s="22">
        <v>688</v>
      </c>
      <c r="F8" s="15">
        <f t="shared" si="0"/>
        <v>80.8</v>
      </c>
      <c r="G8" s="13">
        <f t="shared" si="1"/>
        <v>0</v>
      </c>
      <c r="H8" s="13">
        <f t="shared" si="2"/>
        <v>0</v>
      </c>
    </row>
    <row r="9" spans="1:8" x14ac:dyDescent="0.25">
      <c r="A9" s="8">
        <v>4</v>
      </c>
      <c r="B9" s="8" t="s">
        <v>12</v>
      </c>
      <c r="C9" s="19">
        <v>47751</v>
      </c>
      <c r="D9" s="13"/>
      <c r="E9" s="22">
        <v>1557</v>
      </c>
      <c r="F9" s="15">
        <f t="shared" si="0"/>
        <v>182.9</v>
      </c>
      <c r="G9" s="13">
        <f t="shared" si="1"/>
        <v>3958557.9000000004</v>
      </c>
      <c r="H9" s="13">
        <f t="shared" si="2"/>
        <v>4637076.8527441714</v>
      </c>
    </row>
    <row r="10" spans="1:8" x14ac:dyDescent="0.25">
      <c r="A10" s="8">
        <v>5</v>
      </c>
      <c r="B10" s="8" t="s">
        <v>13</v>
      </c>
      <c r="C10" s="19">
        <v>72674</v>
      </c>
      <c r="D10" s="13"/>
      <c r="E10" s="22">
        <v>1028</v>
      </c>
      <c r="F10" s="15">
        <f t="shared" si="0"/>
        <v>120.8</v>
      </c>
      <c r="G10" s="13">
        <f t="shared" si="1"/>
        <v>1511619.1999999997</v>
      </c>
      <c r="H10" s="13">
        <f t="shared" si="2"/>
        <v>1770719.1809632643</v>
      </c>
    </row>
    <row r="11" spans="1:8" x14ac:dyDescent="0.25">
      <c r="A11" s="8">
        <v>6</v>
      </c>
      <c r="B11" s="8" t="s">
        <v>14</v>
      </c>
      <c r="C11" s="19">
        <v>39893</v>
      </c>
      <c r="D11" s="13"/>
      <c r="E11" s="22">
        <v>1289</v>
      </c>
      <c r="F11" s="15">
        <f t="shared" si="0"/>
        <v>151.4</v>
      </c>
      <c r="G11" s="13">
        <f t="shared" si="1"/>
        <v>2050500.2000000002</v>
      </c>
      <c r="H11" s="13">
        <f t="shared" si="2"/>
        <v>2401967.3967550895</v>
      </c>
    </row>
    <row r="12" spans="1:8" x14ac:dyDescent="0.25">
      <c r="A12" s="8">
        <v>7</v>
      </c>
      <c r="B12" s="8" t="s">
        <v>15</v>
      </c>
      <c r="C12" s="19">
        <v>20887</v>
      </c>
      <c r="D12" s="13"/>
      <c r="E12" s="22">
        <v>1007</v>
      </c>
      <c r="F12" s="15">
        <f t="shared" si="0"/>
        <v>118.3</v>
      </c>
      <c r="G12" s="13">
        <f t="shared" si="1"/>
        <v>382232.09999999992</v>
      </c>
      <c r="H12" s="13">
        <f t="shared" si="2"/>
        <v>447748.81865080079</v>
      </c>
    </row>
    <row r="13" spans="1:8" x14ac:dyDescent="0.25">
      <c r="A13" s="8">
        <v>8</v>
      </c>
      <c r="B13" s="8" t="s">
        <v>16</v>
      </c>
      <c r="C13" s="19">
        <v>43361</v>
      </c>
      <c r="D13" s="13"/>
      <c r="E13" s="22">
        <v>1316</v>
      </c>
      <c r="F13" s="15">
        <f t="shared" si="0"/>
        <v>154.6</v>
      </c>
      <c r="G13" s="13">
        <f t="shared" si="1"/>
        <v>2367510.5999999996</v>
      </c>
      <c r="H13" s="13">
        <f t="shared" si="2"/>
        <v>2773315.1514308942</v>
      </c>
    </row>
    <row r="14" spans="1:8" x14ac:dyDescent="0.25">
      <c r="A14" s="8">
        <v>9</v>
      </c>
      <c r="B14" s="8" t="s">
        <v>17</v>
      </c>
      <c r="C14" s="19">
        <v>20222</v>
      </c>
      <c r="D14" s="13"/>
      <c r="E14" s="22">
        <v>692</v>
      </c>
      <c r="F14" s="15">
        <f t="shared" si="0"/>
        <v>81.3</v>
      </c>
      <c r="G14" s="13">
        <f t="shared" si="1"/>
        <v>0</v>
      </c>
      <c r="H14" s="13">
        <f t="shared" si="2"/>
        <v>0</v>
      </c>
    </row>
    <row r="15" spans="1:8" x14ac:dyDescent="0.25">
      <c r="A15" s="8">
        <v>10</v>
      </c>
      <c r="B15" s="8" t="s">
        <v>18</v>
      </c>
      <c r="C15" s="19">
        <v>152377</v>
      </c>
      <c r="D15" s="13"/>
      <c r="E15" s="22">
        <v>757</v>
      </c>
      <c r="F15" s="15">
        <f t="shared" si="0"/>
        <v>88.9</v>
      </c>
      <c r="G15" s="13">
        <f t="shared" si="1"/>
        <v>0</v>
      </c>
      <c r="H15" s="13">
        <f t="shared" si="2"/>
        <v>0</v>
      </c>
    </row>
    <row r="16" spans="1:8" x14ac:dyDescent="0.25">
      <c r="A16" s="8">
        <v>11</v>
      </c>
      <c r="B16" s="8" t="s">
        <v>19</v>
      </c>
      <c r="C16" s="19">
        <v>78294</v>
      </c>
      <c r="D16" s="13"/>
      <c r="E16" s="22">
        <v>552</v>
      </c>
      <c r="F16" s="15">
        <f t="shared" si="0"/>
        <v>64.8</v>
      </c>
      <c r="G16" s="13">
        <f t="shared" si="1"/>
        <v>0</v>
      </c>
      <c r="H16" s="13">
        <f t="shared" si="2"/>
        <v>0</v>
      </c>
    </row>
    <row r="17" spans="1:8" x14ac:dyDescent="0.25">
      <c r="A17" s="8">
        <v>12</v>
      </c>
      <c r="B17" s="8" t="s">
        <v>20</v>
      </c>
      <c r="C17" s="19">
        <v>3543</v>
      </c>
      <c r="D17" s="13"/>
      <c r="E17" s="22">
        <v>275</v>
      </c>
      <c r="F17" s="15">
        <f t="shared" si="0"/>
        <v>32.299999999999997</v>
      </c>
      <c r="G17" s="13">
        <f t="shared" si="1"/>
        <v>0</v>
      </c>
      <c r="H17" s="13">
        <f t="shared" si="2"/>
        <v>0</v>
      </c>
    </row>
    <row r="18" spans="1:8" x14ac:dyDescent="0.25">
      <c r="A18" s="8">
        <v>13</v>
      </c>
      <c r="B18" s="8" t="s">
        <v>21</v>
      </c>
      <c r="C18" s="19">
        <v>51443</v>
      </c>
      <c r="D18" s="13"/>
      <c r="E18" s="22">
        <v>507</v>
      </c>
      <c r="F18" s="15">
        <f t="shared" si="0"/>
        <v>59.6</v>
      </c>
      <c r="G18" s="13">
        <f t="shared" si="1"/>
        <v>0</v>
      </c>
      <c r="H18" s="13">
        <f t="shared" si="2"/>
        <v>0</v>
      </c>
    </row>
    <row r="19" spans="1:8" x14ac:dyDescent="0.25">
      <c r="A19" s="8">
        <v>14</v>
      </c>
      <c r="B19" s="8" t="s">
        <v>22</v>
      </c>
      <c r="C19" s="19">
        <v>29472</v>
      </c>
      <c r="D19" s="13"/>
      <c r="E19" s="22">
        <v>516</v>
      </c>
      <c r="F19" s="15">
        <f t="shared" si="0"/>
        <v>60.6</v>
      </c>
      <c r="G19" s="13">
        <f t="shared" si="1"/>
        <v>0</v>
      </c>
      <c r="H19" s="13">
        <f t="shared" si="2"/>
        <v>0</v>
      </c>
    </row>
    <row r="20" spans="1:8" x14ac:dyDescent="0.25">
      <c r="A20" s="8">
        <v>15</v>
      </c>
      <c r="B20" s="8" t="s">
        <v>23</v>
      </c>
      <c r="C20" s="19">
        <v>23965</v>
      </c>
      <c r="D20" s="13"/>
      <c r="E20" s="22">
        <v>906</v>
      </c>
      <c r="F20" s="15">
        <f t="shared" si="0"/>
        <v>106.4</v>
      </c>
      <c r="G20" s="13">
        <f t="shared" si="1"/>
        <v>153376.00000000015</v>
      </c>
      <c r="H20" s="13">
        <f t="shared" si="2"/>
        <v>179665.50378522711</v>
      </c>
    </row>
    <row r="21" spans="1:8" x14ac:dyDescent="0.25">
      <c r="A21" s="8">
        <v>16</v>
      </c>
      <c r="B21" s="8" t="s">
        <v>24</v>
      </c>
      <c r="C21" s="19">
        <v>15805</v>
      </c>
      <c r="D21" s="13"/>
      <c r="E21" s="22">
        <v>1005</v>
      </c>
      <c r="F21" s="15">
        <f t="shared" si="0"/>
        <v>118.1</v>
      </c>
      <c r="G21" s="13">
        <f t="shared" si="1"/>
        <v>286070.49999999988</v>
      </c>
      <c r="H21" s="13">
        <f t="shared" si="2"/>
        <v>335104.58285906358</v>
      </c>
    </row>
    <row r="22" spans="1:8" x14ac:dyDescent="0.25">
      <c r="A22" s="8">
        <v>17</v>
      </c>
      <c r="B22" s="8" t="s">
        <v>25</v>
      </c>
      <c r="C22" s="19">
        <v>176632</v>
      </c>
      <c r="D22" s="13"/>
      <c r="E22" s="22">
        <v>790</v>
      </c>
      <c r="F22" s="15">
        <f t="shared" si="0"/>
        <v>92.8</v>
      </c>
      <c r="G22" s="13">
        <f t="shared" si="1"/>
        <v>0</v>
      </c>
      <c r="H22" s="13">
        <f t="shared" si="2"/>
        <v>0</v>
      </c>
    </row>
    <row r="23" spans="1:8" x14ac:dyDescent="0.25">
      <c r="A23" s="8">
        <v>18</v>
      </c>
      <c r="B23" s="8" t="s">
        <v>26</v>
      </c>
      <c r="C23" s="19">
        <v>414357</v>
      </c>
      <c r="D23" s="13"/>
      <c r="E23" s="22">
        <v>1794</v>
      </c>
      <c r="F23" s="15">
        <f t="shared" si="0"/>
        <v>210.8</v>
      </c>
      <c r="G23" s="13">
        <f t="shared" si="1"/>
        <v>45910755.600000001</v>
      </c>
      <c r="H23" s="13">
        <f t="shared" si="2"/>
        <v>53780115.754970983</v>
      </c>
    </row>
    <row r="24" spans="1:8" x14ac:dyDescent="0.25">
      <c r="A24" s="8">
        <v>19</v>
      </c>
      <c r="B24" s="8" t="s">
        <v>27</v>
      </c>
      <c r="C24" s="19">
        <v>137035</v>
      </c>
      <c r="D24" s="13"/>
      <c r="E24" s="22">
        <v>466</v>
      </c>
      <c r="F24" s="15">
        <f t="shared" si="0"/>
        <v>54.7</v>
      </c>
      <c r="G24" s="13">
        <f t="shared" si="1"/>
        <v>0</v>
      </c>
      <c r="H24" s="13">
        <f t="shared" si="2"/>
        <v>0</v>
      </c>
    </row>
    <row r="25" spans="1:8" x14ac:dyDescent="0.25">
      <c r="A25" s="8">
        <v>20</v>
      </c>
      <c r="B25" s="8" t="s">
        <v>28</v>
      </c>
      <c r="C25" s="19">
        <v>85117</v>
      </c>
      <c r="D25" s="13"/>
      <c r="E25" s="22">
        <v>502</v>
      </c>
      <c r="F25" s="15">
        <f t="shared" si="0"/>
        <v>59</v>
      </c>
      <c r="G25" s="13">
        <f t="shared" si="1"/>
        <v>0</v>
      </c>
      <c r="H25" s="13">
        <f t="shared" si="2"/>
        <v>0</v>
      </c>
    </row>
    <row r="26" spans="1:8" x14ac:dyDescent="0.25">
      <c r="A26" s="8">
        <v>21</v>
      </c>
      <c r="B26" s="8" t="s">
        <v>29</v>
      </c>
      <c r="C26" s="19">
        <v>192019</v>
      </c>
      <c r="D26" s="13"/>
      <c r="E26" s="22">
        <v>1165</v>
      </c>
      <c r="F26" s="15">
        <f t="shared" si="0"/>
        <v>136.9</v>
      </c>
      <c r="G26" s="13">
        <f t="shared" si="1"/>
        <v>7085501.1000000015</v>
      </c>
      <c r="H26" s="13">
        <f t="shared" si="2"/>
        <v>8299995.597109586</v>
      </c>
    </row>
    <row r="27" spans="1:8" x14ac:dyDescent="0.25">
      <c r="A27" s="8">
        <v>22</v>
      </c>
      <c r="B27" s="8" t="s">
        <v>30</v>
      </c>
      <c r="C27" s="19">
        <v>268565</v>
      </c>
      <c r="D27" s="13"/>
      <c r="E27" s="22">
        <v>720</v>
      </c>
      <c r="F27" s="15">
        <f t="shared" si="0"/>
        <v>84.6</v>
      </c>
      <c r="G27" s="13">
        <f t="shared" si="1"/>
        <v>0</v>
      </c>
      <c r="H27" s="13">
        <f t="shared" si="2"/>
        <v>0</v>
      </c>
    </row>
    <row r="28" spans="1:8" x14ac:dyDescent="0.25">
      <c r="A28" s="8">
        <v>23</v>
      </c>
      <c r="B28" s="8" t="s">
        <v>31</v>
      </c>
      <c r="C28" s="19">
        <v>241157</v>
      </c>
      <c r="D28" s="13"/>
      <c r="E28" s="22">
        <v>1601</v>
      </c>
      <c r="F28" s="15">
        <f t="shared" si="0"/>
        <v>188.1</v>
      </c>
      <c r="G28" s="13">
        <f t="shared" si="1"/>
        <v>21245931.699999999</v>
      </c>
      <c r="H28" s="13">
        <f t="shared" si="2"/>
        <v>24887603.159992583</v>
      </c>
    </row>
    <row r="29" spans="1:8" x14ac:dyDescent="0.25">
      <c r="A29" s="8">
        <v>24</v>
      </c>
      <c r="B29" s="8" t="s">
        <v>32</v>
      </c>
      <c r="C29" s="19">
        <v>71061</v>
      </c>
      <c r="D29" s="13"/>
      <c r="E29" s="22">
        <v>1037</v>
      </c>
      <c r="F29" s="15">
        <f t="shared" si="0"/>
        <v>121.8</v>
      </c>
      <c r="G29" s="13">
        <f t="shared" si="1"/>
        <v>1549129.7999999998</v>
      </c>
      <c r="H29" s="13">
        <f t="shared" si="2"/>
        <v>1814659.3074907924</v>
      </c>
    </row>
    <row r="30" spans="1:8" x14ac:dyDescent="0.25">
      <c r="A30" s="8">
        <v>25</v>
      </c>
      <c r="B30" s="8" t="s">
        <v>33</v>
      </c>
      <c r="C30" s="19">
        <v>24156</v>
      </c>
      <c r="D30" s="13"/>
      <c r="E30" s="22">
        <v>425</v>
      </c>
      <c r="F30" s="15">
        <f t="shared" si="0"/>
        <v>49.9</v>
      </c>
      <c r="G30" s="13">
        <f t="shared" si="1"/>
        <v>0</v>
      </c>
      <c r="H30" s="13">
        <f t="shared" si="2"/>
        <v>0</v>
      </c>
    </row>
    <row r="31" spans="1:8" x14ac:dyDescent="0.25">
      <c r="A31" s="8">
        <v>26</v>
      </c>
      <c r="B31" s="8" t="s">
        <v>34</v>
      </c>
      <c r="C31" s="19">
        <v>83191</v>
      </c>
      <c r="D31" s="13"/>
      <c r="E31" s="22">
        <v>640</v>
      </c>
      <c r="F31" s="15">
        <f t="shared" si="0"/>
        <v>75.2</v>
      </c>
      <c r="G31" s="13">
        <f t="shared" si="1"/>
        <v>0</v>
      </c>
      <c r="H31" s="13">
        <f t="shared" si="2"/>
        <v>0</v>
      </c>
    </row>
    <row r="32" spans="1:8" ht="13" x14ac:dyDescent="0.3">
      <c r="A32" s="8"/>
      <c r="B32" s="11"/>
      <c r="C32" s="16">
        <f>SUM(C6:C31)</f>
        <v>3075885</v>
      </c>
      <c r="D32" s="16"/>
      <c r="E32" s="22">
        <v>851.2</v>
      </c>
      <c r="F32" s="18">
        <f t="shared" si="0"/>
        <v>100</v>
      </c>
      <c r="G32" s="16">
        <f>SUM(G6:G31)</f>
        <v>87510934</v>
      </c>
      <c r="H32" s="16">
        <f>SUM(H6:H31)</f>
        <v>102510797.28135917</v>
      </c>
    </row>
    <row r="33" spans="2:2" ht="13" x14ac:dyDescent="0.3">
      <c r="B33" s="6"/>
    </row>
    <row r="34" spans="2:2" ht="13" x14ac:dyDescent="0.3">
      <c r="B34" s="6"/>
    </row>
    <row r="35" spans="2:2" ht="13" x14ac:dyDescent="0.3">
      <c r="B35" s="6"/>
    </row>
  </sheetData>
  <phoneticPr fontId="1" type="noConversion"/>
  <conditionalFormatting sqref="C6:C31 E6:E32">
    <cfRule type="expression" dxfId="5" priority="1" stopIfTrue="1">
      <formula>ISBLANK(C6)</formula>
    </cfRule>
  </conditionalFormatting>
  <conditionalFormatting sqref="H3">
    <cfRule type="expression" dxfId="4" priority="2" stopIfTrue="1">
      <formula>ISBLANK($H$3)</formula>
    </cfRule>
  </conditionalFormatting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02DAB-8A3A-4A0F-BBC9-EBAF9123DB01}">
  <dimension ref="A2:H35"/>
  <sheetViews>
    <sheetView topLeftCell="B1" workbookViewId="0">
      <selection activeCell="E16" sqref="E16"/>
    </sheetView>
  </sheetViews>
  <sheetFormatPr baseColWidth="10" defaultRowHeight="12.5" x14ac:dyDescent="0.25"/>
  <cols>
    <col min="1" max="1" width="16.54296875" style="1" customWidth="1"/>
    <col min="2" max="2" width="17.7265625" style="1" customWidth="1"/>
    <col min="3" max="3" width="14.26953125" customWidth="1"/>
    <col min="4" max="4" width="16.1796875" customWidth="1"/>
    <col min="5" max="5" width="16.7265625" customWidth="1"/>
    <col min="6" max="6" width="15.1796875" customWidth="1"/>
    <col min="7" max="7" width="14.81640625" customWidth="1"/>
    <col min="8" max="8" width="15.26953125" customWidth="1"/>
  </cols>
  <sheetData>
    <row r="2" spans="1:8" ht="13" thickBot="1" x14ac:dyDescent="0.3"/>
    <row r="3" spans="1:8" ht="13" x14ac:dyDescent="0.3">
      <c r="G3" s="2" t="s">
        <v>0</v>
      </c>
      <c r="H3" s="21">
        <v>51255398.640679583</v>
      </c>
    </row>
    <row r="4" spans="1:8" ht="13" x14ac:dyDescent="0.3">
      <c r="C4" s="23">
        <v>2000</v>
      </c>
      <c r="D4" s="23">
        <v>2000</v>
      </c>
    </row>
    <row r="5" spans="1:8" ht="52" x14ac:dyDescent="0.3">
      <c r="A5" s="11" t="s">
        <v>1</v>
      </c>
      <c r="B5" s="11" t="s">
        <v>2</v>
      </c>
      <c r="C5" s="12" t="s">
        <v>37</v>
      </c>
      <c r="D5" s="12" t="s">
        <v>4</v>
      </c>
      <c r="E5" s="9" t="s">
        <v>5</v>
      </c>
      <c r="F5" s="9" t="s">
        <v>6</v>
      </c>
      <c r="G5" s="12" t="s">
        <v>7</v>
      </c>
      <c r="H5" s="12" t="s">
        <v>8</v>
      </c>
    </row>
    <row r="6" spans="1:8" x14ac:dyDescent="0.25">
      <c r="A6" s="8">
        <v>1</v>
      </c>
      <c r="B6" s="8" t="s">
        <v>9</v>
      </c>
      <c r="C6" s="19">
        <v>39653</v>
      </c>
      <c r="D6" s="19">
        <v>1247947</v>
      </c>
      <c r="E6" s="14">
        <f>C6/D6</f>
        <v>3.1774586581000637E-2</v>
      </c>
      <c r="F6" s="15">
        <f t="shared" ref="F6:F32" si="0">ROUND(E6/E$32*100,1)</f>
        <v>46.1</v>
      </c>
      <c r="G6" s="13">
        <f t="shared" ref="G6:G31" si="1">IF(F6&gt;F$32,(F6-100)*C6,0)</f>
        <v>0</v>
      </c>
      <c r="H6" s="13">
        <f t="shared" ref="H6:H31" si="2">G6/G$32*$H$3</f>
        <v>0</v>
      </c>
    </row>
    <row r="7" spans="1:8" x14ac:dyDescent="0.25">
      <c r="A7" s="8">
        <v>2</v>
      </c>
      <c r="B7" s="8" t="s">
        <v>10</v>
      </c>
      <c r="C7" s="19">
        <v>108006</v>
      </c>
      <c r="D7" s="19">
        <v>957182</v>
      </c>
      <c r="E7" s="14">
        <f t="shared" ref="E7:E32" si="3">C7/D7</f>
        <v>0.11283747500475354</v>
      </c>
      <c r="F7" s="15">
        <f t="shared" si="0"/>
        <v>163.6</v>
      </c>
      <c r="G7" s="13">
        <f t="shared" si="1"/>
        <v>6869181.5999999996</v>
      </c>
      <c r="H7" s="13">
        <f t="shared" si="2"/>
        <v>15657361.982219838</v>
      </c>
    </row>
    <row r="8" spans="1:8" x14ac:dyDescent="0.25">
      <c r="A8" s="8">
        <v>3</v>
      </c>
      <c r="B8" s="8" t="s">
        <v>11</v>
      </c>
      <c r="C8" s="19">
        <v>39768</v>
      </c>
      <c r="D8" s="19">
        <v>350512</v>
      </c>
      <c r="E8" s="14">
        <f t="shared" si="3"/>
        <v>0.11345688592687268</v>
      </c>
      <c r="F8" s="15">
        <f t="shared" si="0"/>
        <v>164.5</v>
      </c>
      <c r="G8" s="13">
        <f t="shared" si="1"/>
        <v>2565036</v>
      </c>
      <c r="H8" s="13">
        <f t="shared" si="2"/>
        <v>5846649.4974343441</v>
      </c>
    </row>
    <row r="9" spans="1:8" x14ac:dyDescent="0.25">
      <c r="A9" s="8">
        <v>4</v>
      </c>
      <c r="B9" s="8" t="s">
        <v>12</v>
      </c>
      <c r="C9" s="19">
        <v>4779</v>
      </c>
      <c r="D9" s="19">
        <v>34777</v>
      </c>
      <c r="E9" s="14">
        <f t="shared" si="3"/>
        <v>0.13741840871840585</v>
      </c>
      <c r="F9" s="15">
        <f t="shared" si="0"/>
        <v>199.3</v>
      </c>
      <c r="G9" s="13">
        <f t="shared" si="1"/>
        <v>474554.70000000007</v>
      </c>
      <c r="H9" s="13">
        <f t="shared" si="2"/>
        <v>1081682.6735609584</v>
      </c>
    </row>
    <row r="10" spans="1:8" x14ac:dyDescent="0.25">
      <c r="A10" s="8">
        <v>5</v>
      </c>
      <c r="B10" s="8" t="s">
        <v>13</v>
      </c>
      <c r="C10" s="19">
        <v>12834</v>
      </c>
      <c r="D10" s="19">
        <v>128710</v>
      </c>
      <c r="E10" s="14">
        <f t="shared" si="3"/>
        <v>9.9712532048791852E-2</v>
      </c>
      <c r="F10" s="15">
        <f t="shared" si="0"/>
        <v>144.6</v>
      </c>
      <c r="G10" s="13">
        <f t="shared" si="1"/>
        <v>572396.39999999991</v>
      </c>
      <c r="H10" s="13">
        <f t="shared" si="2"/>
        <v>1304699.4757162191</v>
      </c>
    </row>
    <row r="11" spans="1:8" x14ac:dyDescent="0.25">
      <c r="A11" s="8">
        <v>6</v>
      </c>
      <c r="B11" s="8" t="s">
        <v>14</v>
      </c>
      <c r="C11" s="19">
        <v>4329</v>
      </c>
      <c r="D11" s="19">
        <v>32427</v>
      </c>
      <c r="E11" s="14">
        <f t="shared" si="3"/>
        <v>0.13349986122675547</v>
      </c>
      <c r="F11" s="15">
        <f t="shared" si="0"/>
        <v>193.6</v>
      </c>
      <c r="G11" s="13">
        <f t="shared" si="1"/>
        <v>405194.39999999997</v>
      </c>
      <c r="H11" s="13">
        <f t="shared" si="2"/>
        <v>923585.33569244668</v>
      </c>
    </row>
    <row r="12" spans="1:8" x14ac:dyDescent="0.25">
      <c r="A12" s="8">
        <v>7</v>
      </c>
      <c r="B12" s="8" t="s">
        <v>15</v>
      </c>
      <c r="C12" s="19">
        <v>4271</v>
      </c>
      <c r="D12" s="19">
        <v>37235</v>
      </c>
      <c r="E12" s="14">
        <f t="shared" si="3"/>
        <v>0.11470390761380421</v>
      </c>
      <c r="F12" s="15">
        <f t="shared" si="0"/>
        <v>166.3</v>
      </c>
      <c r="G12" s="13">
        <f t="shared" si="1"/>
        <v>283167.30000000005</v>
      </c>
      <c r="H12" s="13">
        <f t="shared" si="2"/>
        <v>645441.21495169681</v>
      </c>
    </row>
    <row r="13" spans="1:8" x14ac:dyDescent="0.25">
      <c r="A13" s="8">
        <v>8</v>
      </c>
      <c r="B13" s="8" t="s">
        <v>16</v>
      </c>
      <c r="C13" s="19">
        <v>2468</v>
      </c>
      <c r="D13" s="19">
        <v>38183</v>
      </c>
      <c r="E13" s="14">
        <f t="shared" si="3"/>
        <v>6.4636094597071994E-2</v>
      </c>
      <c r="F13" s="15">
        <f t="shared" si="0"/>
        <v>93.7</v>
      </c>
      <c r="G13" s="13">
        <f t="shared" si="1"/>
        <v>0</v>
      </c>
      <c r="H13" s="13">
        <f t="shared" si="2"/>
        <v>0</v>
      </c>
    </row>
    <row r="14" spans="1:8" x14ac:dyDescent="0.25">
      <c r="A14" s="8">
        <v>9</v>
      </c>
      <c r="B14" s="8" t="s">
        <v>17</v>
      </c>
      <c r="C14" s="19">
        <v>5580</v>
      </c>
      <c r="D14" s="19">
        <v>100052</v>
      </c>
      <c r="E14" s="14">
        <f t="shared" si="3"/>
        <v>5.5770999080478154E-2</v>
      </c>
      <c r="F14" s="15">
        <f t="shared" si="0"/>
        <v>80.900000000000006</v>
      </c>
      <c r="G14" s="13">
        <f t="shared" si="1"/>
        <v>0</v>
      </c>
      <c r="H14" s="13">
        <f t="shared" si="2"/>
        <v>0</v>
      </c>
    </row>
    <row r="15" spans="1:8" x14ac:dyDescent="0.25">
      <c r="A15" s="8">
        <v>10</v>
      </c>
      <c r="B15" s="8" t="s">
        <v>18</v>
      </c>
      <c r="C15" s="19">
        <v>34430</v>
      </c>
      <c r="D15" s="19">
        <v>241708</v>
      </c>
      <c r="E15" s="14">
        <f t="shared" si="3"/>
        <v>0.14244460257831765</v>
      </c>
      <c r="F15" s="15">
        <f t="shared" si="0"/>
        <v>206.6</v>
      </c>
      <c r="G15" s="13">
        <f t="shared" si="1"/>
        <v>3670238</v>
      </c>
      <c r="H15" s="13">
        <f t="shared" si="2"/>
        <v>8365806.6234409325</v>
      </c>
    </row>
    <row r="16" spans="1:8" x14ac:dyDescent="0.25">
      <c r="A16" s="8">
        <v>11</v>
      </c>
      <c r="B16" s="8" t="s">
        <v>19</v>
      </c>
      <c r="C16" s="19">
        <v>9197</v>
      </c>
      <c r="D16" s="19">
        <v>244325</v>
      </c>
      <c r="E16" s="14">
        <f t="shared" si="3"/>
        <v>3.7642484395784305E-2</v>
      </c>
      <c r="F16" s="15">
        <f t="shared" si="0"/>
        <v>54.6</v>
      </c>
      <c r="G16" s="13">
        <f t="shared" si="1"/>
        <v>0</v>
      </c>
      <c r="H16" s="13">
        <f t="shared" si="2"/>
        <v>0</v>
      </c>
    </row>
    <row r="17" spans="1:8" x14ac:dyDescent="0.25">
      <c r="A17" s="8">
        <v>12</v>
      </c>
      <c r="B17" s="8" t="s">
        <v>20</v>
      </c>
      <c r="C17" s="19">
        <v>925</v>
      </c>
      <c r="D17" s="19">
        <v>188106</v>
      </c>
      <c r="E17" s="14">
        <f t="shared" si="3"/>
        <v>4.9174401667145123E-3</v>
      </c>
      <c r="F17" s="15">
        <f t="shared" si="0"/>
        <v>7.1</v>
      </c>
      <c r="G17" s="13">
        <f t="shared" si="1"/>
        <v>0</v>
      </c>
      <c r="H17" s="13">
        <f t="shared" si="2"/>
        <v>0</v>
      </c>
    </row>
    <row r="18" spans="1:8" x14ac:dyDescent="0.25">
      <c r="A18" s="8">
        <v>13</v>
      </c>
      <c r="B18" s="8" t="s">
        <v>21</v>
      </c>
      <c r="C18" s="19">
        <v>6069</v>
      </c>
      <c r="D18" s="19">
        <v>259352</v>
      </c>
      <c r="E18" s="14">
        <f t="shared" si="3"/>
        <v>2.3400629260618772E-2</v>
      </c>
      <c r="F18" s="15">
        <f t="shared" si="0"/>
        <v>33.9</v>
      </c>
      <c r="G18" s="13">
        <f t="shared" si="1"/>
        <v>0</v>
      </c>
      <c r="H18" s="13">
        <f t="shared" si="2"/>
        <v>0</v>
      </c>
    </row>
    <row r="19" spans="1:8" x14ac:dyDescent="0.25">
      <c r="A19" s="8">
        <v>14</v>
      </c>
      <c r="B19" s="8" t="s">
        <v>22</v>
      </c>
      <c r="C19" s="19">
        <v>3013</v>
      </c>
      <c r="D19" s="19">
        <v>73394</v>
      </c>
      <c r="E19" s="14">
        <f t="shared" si="3"/>
        <v>4.1052402103714199E-2</v>
      </c>
      <c r="F19" s="15">
        <f t="shared" si="0"/>
        <v>59.5</v>
      </c>
      <c r="G19" s="13">
        <f t="shared" si="1"/>
        <v>0</v>
      </c>
      <c r="H19" s="13">
        <f t="shared" si="2"/>
        <v>0</v>
      </c>
    </row>
    <row r="20" spans="1:8" x14ac:dyDescent="0.25">
      <c r="A20" s="8">
        <v>15</v>
      </c>
      <c r="B20" s="8" t="s">
        <v>23</v>
      </c>
      <c r="C20" s="19">
        <v>6813</v>
      </c>
      <c r="D20" s="19">
        <v>53510</v>
      </c>
      <c r="E20" s="14">
        <f t="shared" si="3"/>
        <v>0.12732199588861895</v>
      </c>
      <c r="F20" s="15">
        <f t="shared" si="0"/>
        <v>184.6</v>
      </c>
      <c r="G20" s="13">
        <f t="shared" si="1"/>
        <v>576379.79999999993</v>
      </c>
      <c r="H20" s="13">
        <f t="shared" si="2"/>
        <v>1313779.0923797202</v>
      </c>
    </row>
    <row r="21" spans="1:8" x14ac:dyDescent="0.25">
      <c r="A21" s="8">
        <v>16</v>
      </c>
      <c r="B21" s="8" t="s">
        <v>24</v>
      </c>
      <c r="C21" s="19">
        <v>3632</v>
      </c>
      <c r="D21" s="19">
        <v>14612</v>
      </c>
      <c r="E21" s="14">
        <f t="shared" si="3"/>
        <v>0.2485628250752806</v>
      </c>
      <c r="F21" s="15">
        <f t="shared" si="0"/>
        <v>360.5</v>
      </c>
      <c r="G21" s="13">
        <f t="shared" si="1"/>
        <v>946136</v>
      </c>
      <c r="H21" s="13">
        <f t="shared" si="2"/>
        <v>2156587.8876181627</v>
      </c>
    </row>
    <row r="22" spans="1:8" x14ac:dyDescent="0.25">
      <c r="A22" s="8">
        <v>17</v>
      </c>
      <c r="B22" s="8" t="s">
        <v>25</v>
      </c>
      <c r="C22" s="19">
        <v>37582</v>
      </c>
      <c r="D22" s="19">
        <v>452845</v>
      </c>
      <c r="E22" s="14">
        <f t="shared" si="3"/>
        <v>8.2990868840331675E-2</v>
      </c>
      <c r="F22" s="15">
        <f t="shared" si="0"/>
        <v>120.3</v>
      </c>
      <c r="G22" s="13">
        <f t="shared" si="1"/>
        <v>762914.59999999986</v>
      </c>
      <c r="H22" s="13">
        <f t="shared" si="2"/>
        <v>1738959.7115499836</v>
      </c>
    </row>
    <row r="23" spans="1:8" x14ac:dyDescent="0.25">
      <c r="A23" s="8">
        <v>18</v>
      </c>
      <c r="B23" s="8" t="s">
        <v>26</v>
      </c>
      <c r="C23" s="19">
        <v>27517</v>
      </c>
      <c r="D23" s="19">
        <v>187058</v>
      </c>
      <c r="E23" s="14">
        <f t="shared" si="3"/>
        <v>0.14710410674763977</v>
      </c>
      <c r="F23" s="15">
        <f t="shared" si="0"/>
        <v>213.3</v>
      </c>
      <c r="G23" s="13">
        <f t="shared" si="1"/>
        <v>3117676.1</v>
      </c>
      <c r="H23" s="13">
        <f t="shared" si="2"/>
        <v>7106317.1835514456</v>
      </c>
    </row>
    <row r="24" spans="1:8" x14ac:dyDescent="0.25">
      <c r="A24" s="8">
        <v>19</v>
      </c>
      <c r="B24" s="8" t="s">
        <v>27</v>
      </c>
      <c r="C24" s="19">
        <v>20283</v>
      </c>
      <c r="D24" s="19">
        <v>547448</v>
      </c>
      <c r="E24" s="14">
        <f t="shared" si="3"/>
        <v>3.7050094255527466E-2</v>
      </c>
      <c r="F24" s="15">
        <f t="shared" si="0"/>
        <v>53.7</v>
      </c>
      <c r="G24" s="13">
        <f t="shared" si="1"/>
        <v>0</v>
      </c>
      <c r="H24" s="13">
        <f t="shared" si="2"/>
        <v>0</v>
      </c>
    </row>
    <row r="25" spans="1:8" x14ac:dyDescent="0.25">
      <c r="A25" s="8">
        <v>20</v>
      </c>
      <c r="B25" s="8" t="s">
        <v>28</v>
      </c>
      <c r="C25" s="19">
        <v>24877</v>
      </c>
      <c r="D25" s="19">
        <v>228871</v>
      </c>
      <c r="E25" s="14">
        <f t="shared" si="3"/>
        <v>0.10869441737922236</v>
      </c>
      <c r="F25" s="15">
        <f t="shared" si="0"/>
        <v>157.6</v>
      </c>
      <c r="G25" s="13">
        <f t="shared" si="1"/>
        <v>1432915.2</v>
      </c>
      <c r="H25" s="13">
        <f t="shared" si="2"/>
        <v>3266134.6405843948</v>
      </c>
    </row>
    <row r="26" spans="1:8" x14ac:dyDescent="0.25">
      <c r="A26" s="8">
        <v>21</v>
      </c>
      <c r="B26" s="8" t="s">
        <v>29</v>
      </c>
      <c r="C26" s="19">
        <v>16058</v>
      </c>
      <c r="D26" s="19">
        <v>306846</v>
      </c>
      <c r="E26" s="14">
        <f t="shared" si="3"/>
        <v>5.233244037725765E-2</v>
      </c>
      <c r="F26" s="15">
        <f t="shared" si="0"/>
        <v>75.900000000000006</v>
      </c>
      <c r="G26" s="13">
        <f t="shared" si="1"/>
        <v>0</v>
      </c>
      <c r="H26" s="13">
        <f t="shared" si="2"/>
        <v>0</v>
      </c>
    </row>
    <row r="27" spans="1:8" x14ac:dyDescent="0.25">
      <c r="A27" s="8">
        <v>22</v>
      </c>
      <c r="B27" s="8" t="s">
        <v>30</v>
      </c>
      <c r="C27" s="19">
        <v>43939</v>
      </c>
      <c r="D27" s="19">
        <v>640649</v>
      </c>
      <c r="E27" s="14">
        <f t="shared" si="3"/>
        <v>6.8585137883614894E-2</v>
      </c>
      <c r="F27" s="15">
        <f t="shared" si="0"/>
        <v>99.5</v>
      </c>
      <c r="G27" s="13">
        <f t="shared" si="1"/>
        <v>0</v>
      </c>
      <c r="H27" s="13">
        <f t="shared" si="2"/>
        <v>0</v>
      </c>
    </row>
    <row r="28" spans="1:8" x14ac:dyDescent="0.25">
      <c r="A28" s="8">
        <v>23</v>
      </c>
      <c r="B28" s="8" t="s">
        <v>31</v>
      </c>
      <c r="C28" s="19">
        <v>20784</v>
      </c>
      <c r="D28" s="19">
        <v>272401</v>
      </c>
      <c r="E28" s="14">
        <f t="shared" si="3"/>
        <v>7.6299279371221107E-2</v>
      </c>
      <c r="F28" s="15">
        <f t="shared" si="0"/>
        <v>110.6</v>
      </c>
      <c r="G28" s="13">
        <f t="shared" si="1"/>
        <v>220310.39999999988</v>
      </c>
      <c r="H28" s="13">
        <f t="shared" si="2"/>
        <v>502167.48982843076</v>
      </c>
    </row>
    <row r="29" spans="1:8" x14ac:dyDescent="0.25">
      <c r="A29" s="8">
        <v>24</v>
      </c>
      <c r="B29" s="8" t="s">
        <v>32</v>
      </c>
      <c r="C29" s="19">
        <v>10294</v>
      </c>
      <c r="D29" s="19">
        <v>167963</v>
      </c>
      <c r="E29" s="14">
        <f t="shared" si="3"/>
        <v>6.1287307323636755E-2</v>
      </c>
      <c r="F29" s="15">
        <f t="shared" si="0"/>
        <v>88.9</v>
      </c>
      <c r="G29" s="13">
        <f t="shared" si="1"/>
        <v>0</v>
      </c>
      <c r="H29" s="13">
        <f t="shared" si="2"/>
        <v>0</v>
      </c>
    </row>
    <row r="30" spans="1:8" x14ac:dyDescent="0.25">
      <c r="A30" s="8">
        <v>25</v>
      </c>
      <c r="B30" s="8" t="s">
        <v>33</v>
      </c>
      <c r="C30" s="19">
        <v>7348</v>
      </c>
      <c r="D30" s="19">
        <v>413673</v>
      </c>
      <c r="E30" s="14">
        <f t="shared" si="3"/>
        <v>1.7762822325846743E-2</v>
      </c>
      <c r="F30" s="15">
        <f t="shared" si="0"/>
        <v>25.8</v>
      </c>
      <c r="G30" s="13">
        <f t="shared" si="1"/>
        <v>0</v>
      </c>
      <c r="H30" s="13">
        <f t="shared" si="2"/>
        <v>0</v>
      </c>
    </row>
    <row r="31" spans="1:8" x14ac:dyDescent="0.25">
      <c r="A31" s="8">
        <v>26</v>
      </c>
      <c r="B31" s="8" t="s">
        <v>34</v>
      </c>
      <c r="C31" s="19">
        <v>8124</v>
      </c>
      <c r="D31" s="19">
        <v>68224</v>
      </c>
      <c r="E31" s="14">
        <f t="shared" si="3"/>
        <v>0.11907833020637899</v>
      </c>
      <c r="F31" s="15">
        <f t="shared" si="0"/>
        <v>172.7</v>
      </c>
      <c r="G31" s="13">
        <f t="shared" si="1"/>
        <v>590614.79999999993</v>
      </c>
      <c r="H31" s="13">
        <f t="shared" si="2"/>
        <v>1346225.832151005</v>
      </c>
    </row>
    <row r="32" spans="1:8" ht="13" x14ac:dyDescent="0.3">
      <c r="A32" s="8"/>
      <c r="B32" s="11"/>
      <c r="C32" s="16">
        <f>SUM(C6:C31)</f>
        <v>502573</v>
      </c>
      <c r="D32" s="16">
        <f>SUM(D6:D31)</f>
        <v>7288010</v>
      </c>
      <c r="E32" s="17">
        <f t="shared" si="3"/>
        <v>6.8958879035566634E-2</v>
      </c>
      <c r="F32" s="18">
        <f t="shared" si="0"/>
        <v>100</v>
      </c>
      <c r="G32" s="16">
        <f>SUM(G6:G31)</f>
        <v>22486715.300000001</v>
      </c>
      <c r="H32" s="16">
        <f>SUM(H6:H31)</f>
        <v>51255398.640679576</v>
      </c>
    </row>
    <row r="33" spans="2:2" ht="13" x14ac:dyDescent="0.3">
      <c r="B33" s="6"/>
    </row>
    <row r="34" spans="2:2" ht="13" x14ac:dyDescent="0.3">
      <c r="B34" s="6"/>
    </row>
    <row r="35" spans="2:2" ht="13" x14ac:dyDescent="0.3">
      <c r="B35" s="6"/>
    </row>
  </sheetData>
  <phoneticPr fontId="1" type="noConversion"/>
  <conditionalFormatting sqref="H3">
    <cfRule type="expression" dxfId="3" priority="1" stopIfTrue="1">
      <formula>ISBLANK($H$3)</formula>
    </cfRule>
  </conditionalFormatting>
  <conditionalFormatting sqref="C6:D31">
    <cfRule type="expression" dxfId="2" priority="2" stopIfTrue="1">
      <formula>ISBLANK(C6)</formula>
    </cfRule>
  </conditionalFormatting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510DE-33FB-4B9A-B989-E95E2DCD4D65}">
  <dimension ref="A2:H35"/>
  <sheetViews>
    <sheetView topLeftCell="A2" workbookViewId="0">
      <selection activeCell="H3" sqref="H3"/>
    </sheetView>
  </sheetViews>
  <sheetFormatPr baseColWidth="10" defaultRowHeight="12.5" x14ac:dyDescent="0.25"/>
  <cols>
    <col min="1" max="1" width="16.54296875" style="1" customWidth="1"/>
    <col min="2" max="2" width="17.7265625" style="1" customWidth="1"/>
    <col min="3" max="3" width="14.26953125" customWidth="1"/>
    <col min="4" max="4" width="16.1796875" customWidth="1"/>
    <col min="5" max="5" width="16.7265625" customWidth="1"/>
    <col min="6" max="6" width="15.1796875" customWidth="1"/>
    <col min="7" max="7" width="14.81640625" customWidth="1"/>
    <col min="8" max="8" width="15.26953125" customWidth="1"/>
  </cols>
  <sheetData>
    <row r="2" spans="1:8" ht="13" thickBot="1" x14ac:dyDescent="0.3"/>
    <row r="3" spans="1:8" ht="13" x14ac:dyDescent="0.3">
      <c r="G3" s="2" t="s">
        <v>0</v>
      </c>
      <c r="H3" s="21">
        <v>51255398.640679583</v>
      </c>
    </row>
    <row r="4" spans="1:8" s="1" customFormat="1" ht="26" x14ac:dyDescent="0.3">
      <c r="C4" s="24">
        <v>2001</v>
      </c>
      <c r="D4" s="25" t="s">
        <v>44</v>
      </c>
    </row>
    <row r="5" spans="1:8" ht="26" x14ac:dyDescent="0.3">
      <c r="A5" s="11" t="s">
        <v>1</v>
      </c>
      <c r="B5" s="11" t="s">
        <v>2</v>
      </c>
      <c r="C5" s="12" t="s">
        <v>43</v>
      </c>
      <c r="D5" s="12" t="s">
        <v>38</v>
      </c>
      <c r="E5" s="9" t="s">
        <v>5</v>
      </c>
      <c r="F5" s="9" t="s">
        <v>6</v>
      </c>
      <c r="G5" s="12" t="s">
        <v>7</v>
      </c>
      <c r="H5" s="12" t="s">
        <v>8</v>
      </c>
    </row>
    <row r="6" spans="1:8" x14ac:dyDescent="0.25">
      <c r="A6" s="8">
        <v>1</v>
      </c>
      <c r="B6" s="8" t="s">
        <v>9</v>
      </c>
      <c r="C6" s="19">
        <v>1226931</v>
      </c>
      <c r="D6" s="19">
        <v>172889</v>
      </c>
      <c r="E6" s="14">
        <f t="shared" ref="E6:E32" si="0">D6/C6</f>
        <v>0.14091175461374764</v>
      </c>
      <c r="F6" s="15">
        <f t="shared" ref="F6:F32" si="1">ROUND(E6/E$32*100,1)</f>
        <v>24.8</v>
      </c>
      <c r="G6" s="13">
        <f t="shared" ref="G6:G31" si="2">IF(F6&gt;F$32,(F6-100)*C6,0)</f>
        <v>0</v>
      </c>
      <c r="H6" s="13">
        <f t="shared" ref="H6:H31" si="3">G6/G$32*$H$3</f>
        <v>0</v>
      </c>
    </row>
    <row r="7" spans="1:8" x14ac:dyDescent="0.25">
      <c r="A7" s="8">
        <v>2</v>
      </c>
      <c r="B7" s="8" t="s">
        <v>10</v>
      </c>
      <c r="C7" s="19">
        <v>946310</v>
      </c>
      <c r="D7" s="19">
        <v>595944</v>
      </c>
      <c r="E7" s="14">
        <f t="shared" si="0"/>
        <v>0.62975557692510908</v>
      </c>
      <c r="F7" s="15">
        <f t="shared" si="1"/>
        <v>110.7</v>
      </c>
      <c r="G7" s="13">
        <f t="shared" si="2"/>
        <v>10125517.000000002</v>
      </c>
      <c r="H7" s="13">
        <f t="shared" si="3"/>
        <v>2108193.8187762313</v>
      </c>
    </row>
    <row r="8" spans="1:8" x14ac:dyDescent="0.25">
      <c r="A8" s="8">
        <v>3</v>
      </c>
      <c r="B8" s="8" t="s">
        <v>11</v>
      </c>
      <c r="C8" s="19">
        <v>350017</v>
      </c>
      <c r="D8" s="19">
        <v>149347</v>
      </c>
      <c r="E8" s="14">
        <f t="shared" si="0"/>
        <v>0.42668498958622009</v>
      </c>
      <c r="F8" s="15">
        <f t="shared" si="1"/>
        <v>75</v>
      </c>
      <c r="G8" s="13">
        <f t="shared" si="2"/>
        <v>0</v>
      </c>
      <c r="H8" s="13">
        <f t="shared" si="3"/>
        <v>0</v>
      </c>
    </row>
    <row r="9" spans="1:8" x14ac:dyDescent="0.25">
      <c r="A9" s="8">
        <v>4</v>
      </c>
      <c r="B9" s="8" t="s">
        <v>12</v>
      </c>
      <c r="C9" s="19">
        <v>34992</v>
      </c>
      <c r="D9" s="19">
        <v>107657</v>
      </c>
      <c r="E9" s="14">
        <f t="shared" si="0"/>
        <v>3.0766175125743027</v>
      </c>
      <c r="F9" s="15">
        <f t="shared" si="1"/>
        <v>540.70000000000005</v>
      </c>
      <c r="G9" s="13">
        <f t="shared" si="2"/>
        <v>15420974.400000002</v>
      </c>
      <c r="H9" s="13">
        <f t="shared" si="3"/>
        <v>3210740.0451341402</v>
      </c>
    </row>
    <row r="10" spans="1:8" x14ac:dyDescent="0.25">
      <c r="A10" s="8">
        <v>5</v>
      </c>
      <c r="B10" s="8" t="s">
        <v>13</v>
      </c>
      <c r="C10" s="19">
        <v>131264</v>
      </c>
      <c r="D10" s="19">
        <v>90799</v>
      </c>
      <c r="E10" s="14">
        <f t="shared" si="0"/>
        <v>0.69172812042905896</v>
      </c>
      <c r="F10" s="15">
        <f t="shared" si="1"/>
        <v>121.6</v>
      </c>
      <c r="G10" s="13">
        <f t="shared" si="2"/>
        <v>2835302.3999999994</v>
      </c>
      <c r="H10" s="13">
        <f t="shared" si="3"/>
        <v>590327.09085782105</v>
      </c>
    </row>
    <row r="11" spans="1:8" x14ac:dyDescent="0.25">
      <c r="A11" s="8">
        <v>6</v>
      </c>
      <c r="B11" s="8" t="s">
        <v>14</v>
      </c>
      <c r="C11" s="19">
        <v>32678</v>
      </c>
      <c r="D11" s="19">
        <v>49059</v>
      </c>
      <c r="E11" s="14">
        <f t="shared" si="0"/>
        <v>1.5012852683762776</v>
      </c>
      <c r="F11" s="15">
        <f t="shared" si="1"/>
        <v>263.8</v>
      </c>
      <c r="G11" s="13">
        <f t="shared" si="2"/>
        <v>5352656.4000000004</v>
      </c>
      <c r="H11" s="13">
        <f t="shared" si="3"/>
        <v>1114455.4037599298</v>
      </c>
    </row>
    <row r="12" spans="1:8" x14ac:dyDescent="0.25">
      <c r="A12" s="8">
        <v>7</v>
      </c>
      <c r="B12" s="8" t="s">
        <v>15</v>
      </c>
      <c r="C12" s="19">
        <v>38389</v>
      </c>
      <c r="D12" s="19">
        <v>27590</v>
      </c>
      <c r="E12" s="14">
        <f t="shared" si="0"/>
        <v>0.7186954596368752</v>
      </c>
      <c r="F12" s="15">
        <f t="shared" si="1"/>
        <v>126.3</v>
      </c>
      <c r="G12" s="13">
        <f t="shared" si="2"/>
        <v>1009630.6999999998</v>
      </c>
      <c r="H12" s="13">
        <f t="shared" si="3"/>
        <v>210211.21202865188</v>
      </c>
    </row>
    <row r="13" spans="1:8" x14ac:dyDescent="0.25">
      <c r="A13" s="8">
        <v>8</v>
      </c>
      <c r="B13" s="8" t="s">
        <v>16</v>
      </c>
      <c r="C13" s="19">
        <v>38216</v>
      </c>
      <c r="D13" s="19">
        <v>68530</v>
      </c>
      <c r="E13" s="14">
        <f t="shared" si="0"/>
        <v>1.793227967343521</v>
      </c>
      <c r="F13" s="15">
        <f t="shared" si="1"/>
        <v>315.2</v>
      </c>
      <c r="G13" s="13">
        <f t="shared" si="2"/>
        <v>8224083.1999999993</v>
      </c>
      <c r="H13" s="13">
        <f t="shared" si="3"/>
        <v>1712303.8129649523</v>
      </c>
    </row>
    <row r="14" spans="1:8" x14ac:dyDescent="0.25">
      <c r="A14" s="8">
        <v>9</v>
      </c>
      <c r="B14" s="8" t="s">
        <v>17</v>
      </c>
      <c r="C14" s="19">
        <v>101022</v>
      </c>
      <c r="D14" s="19">
        <v>23872</v>
      </c>
      <c r="E14" s="14">
        <f t="shared" si="0"/>
        <v>0.23630496327532616</v>
      </c>
      <c r="F14" s="15">
        <f t="shared" si="1"/>
        <v>41.5</v>
      </c>
      <c r="G14" s="13">
        <f t="shared" si="2"/>
        <v>0</v>
      </c>
      <c r="H14" s="13">
        <f t="shared" si="3"/>
        <v>0</v>
      </c>
    </row>
    <row r="15" spans="1:8" x14ac:dyDescent="0.25">
      <c r="A15" s="8">
        <v>10</v>
      </c>
      <c r="B15" s="8" t="s">
        <v>18</v>
      </c>
      <c r="C15" s="19">
        <v>240339</v>
      </c>
      <c r="D15" s="19">
        <v>167070</v>
      </c>
      <c r="E15" s="14">
        <f t="shared" si="0"/>
        <v>0.69514311035662124</v>
      </c>
      <c r="F15" s="15">
        <f t="shared" si="1"/>
        <v>122.2</v>
      </c>
      <c r="G15" s="13">
        <f t="shared" si="2"/>
        <v>5335525.8000000007</v>
      </c>
      <c r="H15" s="13">
        <f t="shared" si="3"/>
        <v>1110888.7093351486</v>
      </c>
    </row>
    <row r="16" spans="1:8" x14ac:dyDescent="0.25">
      <c r="A16" s="8">
        <v>11</v>
      </c>
      <c r="B16" s="8" t="s">
        <v>19</v>
      </c>
      <c r="C16" s="19">
        <v>245264</v>
      </c>
      <c r="D16" s="19">
        <v>79051</v>
      </c>
      <c r="E16" s="14">
        <f t="shared" si="0"/>
        <v>0.32230983756278947</v>
      </c>
      <c r="F16" s="15">
        <f t="shared" si="1"/>
        <v>56.6</v>
      </c>
      <c r="G16" s="13">
        <f t="shared" si="2"/>
        <v>0</v>
      </c>
      <c r="H16" s="13">
        <f t="shared" si="3"/>
        <v>0</v>
      </c>
    </row>
    <row r="17" spans="1:8" x14ac:dyDescent="0.25">
      <c r="A17" s="8">
        <v>12</v>
      </c>
      <c r="B17" s="8" t="s">
        <v>20</v>
      </c>
      <c r="C17" s="19">
        <v>186469</v>
      </c>
      <c r="D17" s="19">
        <v>3700</v>
      </c>
      <c r="E17" s="14">
        <f t="shared" si="0"/>
        <v>1.9842440298387401E-2</v>
      </c>
      <c r="F17" s="15">
        <f t="shared" si="1"/>
        <v>3.5</v>
      </c>
      <c r="G17" s="13">
        <f t="shared" si="2"/>
        <v>0</v>
      </c>
      <c r="H17" s="13">
        <f t="shared" si="3"/>
        <v>0</v>
      </c>
    </row>
    <row r="18" spans="1:8" x14ac:dyDescent="0.25">
      <c r="A18" s="8">
        <v>13</v>
      </c>
      <c r="B18" s="8" t="s">
        <v>21</v>
      </c>
      <c r="C18" s="19">
        <v>261083</v>
      </c>
      <c r="D18" s="19">
        <v>51754</v>
      </c>
      <c r="E18" s="14">
        <f t="shared" si="0"/>
        <v>0.19822814966887925</v>
      </c>
      <c r="F18" s="15">
        <f t="shared" si="1"/>
        <v>34.799999999999997</v>
      </c>
      <c r="G18" s="13">
        <f t="shared" si="2"/>
        <v>0</v>
      </c>
      <c r="H18" s="13">
        <f t="shared" si="3"/>
        <v>0</v>
      </c>
    </row>
    <row r="19" spans="1:8" x14ac:dyDescent="0.25">
      <c r="A19" s="8">
        <v>14</v>
      </c>
      <c r="B19" s="8" t="s">
        <v>22</v>
      </c>
      <c r="C19" s="19">
        <v>73229</v>
      </c>
      <c r="D19" s="19">
        <v>29842</v>
      </c>
      <c r="E19" s="14">
        <f t="shared" si="0"/>
        <v>0.40751614797416325</v>
      </c>
      <c r="F19" s="15">
        <f t="shared" si="1"/>
        <v>71.599999999999994</v>
      </c>
      <c r="G19" s="13">
        <f t="shared" si="2"/>
        <v>0</v>
      </c>
      <c r="H19" s="13">
        <f t="shared" si="3"/>
        <v>0</v>
      </c>
    </row>
    <row r="20" spans="1:8" x14ac:dyDescent="0.25">
      <c r="A20" s="8">
        <v>15</v>
      </c>
      <c r="B20" s="8" t="s">
        <v>23</v>
      </c>
      <c r="C20" s="19">
        <v>53138</v>
      </c>
      <c r="D20" s="19">
        <v>24286</v>
      </c>
      <c r="E20" s="14">
        <f t="shared" si="0"/>
        <v>0.45703639579961608</v>
      </c>
      <c r="F20" s="15">
        <f t="shared" si="1"/>
        <v>80.3</v>
      </c>
      <c r="G20" s="13">
        <f t="shared" si="2"/>
        <v>0</v>
      </c>
      <c r="H20" s="13">
        <f t="shared" si="3"/>
        <v>0</v>
      </c>
    </row>
    <row r="21" spans="1:8" x14ac:dyDescent="0.25">
      <c r="A21" s="8">
        <v>16</v>
      </c>
      <c r="B21" s="8" t="s">
        <v>24</v>
      </c>
      <c r="C21" s="19">
        <v>14977</v>
      </c>
      <c r="D21" s="19">
        <v>17252</v>
      </c>
      <c r="E21" s="14">
        <f t="shared" si="0"/>
        <v>1.1518995793550111</v>
      </c>
      <c r="F21" s="15">
        <f t="shared" si="1"/>
        <v>202.4</v>
      </c>
      <c r="G21" s="13">
        <f t="shared" si="2"/>
        <v>1533644.8</v>
      </c>
      <c r="H21" s="13">
        <f t="shared" si="3"/>
        <v>319314.1137937262</v>
      </c>
    </row>
    <row r="22" spans="1:8" x14ac:dyDescent="0.25">
      <c r="A22" s="8">
        <v>17</v>
      </c>
      <c r="B22" s="8" t="s">
        <v>25</v>
      </c>
      <c r="C22" s="19">
        <v>452904</v>
      </c>
      <c r="D22" s="19">
        <v>202554</v>
      </c>
      <c r="E22" s="14">
        <f t="shared" si="0"/>
        <v>0.44723385088230616</v>
      </c>
      <c r="F22" s="15">
        <f t="shared" si="1"/>
        <v>78.599999999999994</v>
      </c>
      <c r="G22" s="13">
        <f t="shared" si="2"/>
        <v>0</v>
      </c>
      <c r="H22" s="13">
        <f t="shared" si="3"/>
        <v>0</v>
      </c>
    </row>
    <row r="23" spans="1:8" x14ac:dyDescent="0.25">
      <c r="A23" s="8">
        <v>18</v>
      </c>
      <c r="B23" s="8" t="s">
        <v>26</v>
      </c>
      <c r="C23" s="19">
        <v>185225</v>
      </c>
      <c r="D23" s="19">
        <v>710544</v>
      </c>
      <c r="E23" s="14">
        <f t="shared" si="0"/>
        <v>3.836112835740316</v>
      </c>
      <c r="F23" s="15">
        <f t="shared" si="1"/>
        <v>674.2</v>
      </c>
      <c r="G23" s="13">
        <f t="shared" si="2"/>
        <v>106356195.00000001</v>
      </c>
      <c r="H23" s="13">
        <f t="shared" si="3"/>
        <v>22144002.413660411</v>
      </c>
    </row>
    <row r="24" spans="1:8" x14ac:dyDescent="0.25">
      <c r="A24" s="8">
        <v>19</v>
      </c>
      <c r="B24" s="8" t="s">
        <v>27</v>
      </c>
      <c r="C24" s="19">
        <v>550298</v>
      </c>
      <c r="D24" s="19">
        <v>140366</v>
      </c>
      <c r="E24" s="14">
        <f t="shared" si="0"/>
        <v>0.25507270606107962</v>
      </c>
      <c r="F24" s="15">
        <f t="shared" si="1"/>
        <v>44.8</v>
      </c>
      <c r="G24" s="13">
        <f t="shared" si="2"/>
        <v>0</v>
      </c>
      <c r="H24" s="13">
        <f t="shared" si="3"/>
        <v>0</v>
      </c>
    </row>
    <row r="25" spans="1:8" x14ac:dyDescent="0.25">
      <c r="A25" s="8">
        <v>20</v>
      </c>
      <c r="B25" s="8" t="s">
        <v>28</v>
      </c>
      <c r="C25" s="19">
        <v>228206</v>
      </c>
      <c r="D25" s="19">
        <v>99102</v>
      </c>
      <c r="E25" s="14">
        <f t="shared" si="0"/>
        <v>0.43426553201931589</v>
      </c>
      <c r="F25" s="15">
        <f t="shared" si="1"/>
        <v>76.3</v>
      </c>
      <c r="G25" s="13">
        <f t="shared" si="2"/>
        <v>0</v>
      </c>
      <c r="H25" s="13">
        <f t="shared" si="3"/>
        <v>0</v>
      </c>
    </row>
    <row r="26" spans="1:8" x14ac:dyDescent="0.25">
      <c r="A26" s="8">
        <v>21</v>
      </c>
      <c r="B26" s="8" t="s">
        <v>29</v>
      </c>
      <c r="C26" s="19">
        <v>312528</v>
      </c>
      <c r="D26" s="19">
        <v>281220</v>
      </c>
      <c r="E26" s="14">
        <f t="shared" si="0"/>
        <v>0.89982337582552607</v>
      </c>
      <c r="F26" s="15">
        <f t="shared" si="1"/>
        <v>158.1</v>
      </c>
      <c r="G26" s="13">
        <f t="shared" si="2"/>
        <v>18157876.799999997</v>
      </c>
      <c r="H26" s="13">
        <f t="shared" si="3"/>
        <v>3780579.6614494179</v>
      </c>
    </row>
    <row r="27" spans="1:8" x14ac:dyDescent="0.25">
      <c r="A27" s="8">
        <v>22</v>
      </c>
      <c r="B27" s="8" t="s">
        <v>30</v>
      </c>
      <c r="C27" s="19">
        <v>624980</v>
      </c>
      <c r="D27" s="19">
        <v>321203</v>
      </c>
      <c r="E27" s="14">
        <f t="shared" si="0"/>
        <v>0.51394124611987579</v>
      </c>
      <c r="F27" s="15">
        <f t="shared" si="1"/>
        <v>90.3</v>
      </c>
      <c r="G27" s="13">
        <f t="shared" si="2"/>
        <v>0</v>
      </c>
      <c r="H27" s="13">
        <f t="shared" si="3"/>
        <v>0</v>
      </c>
    </row>
    <row r="28" spans="1:8" x14ac:dyDescent="0.25">
      <c r="A28" s="8">
        <v>23</v>
      </c>
      <c r="B28" s="8" t="s">
        <v>31</v>
      </c>
      <c r="C28" s="19">
        <v>278419</v>
      </c>
      <c r="D28" s="19">
        <v>522425</v>
      </c>
      <c r="E28" s="14">
        <f t="shared" si="0"/>
        <v>1.8763985216526171</v>
      </c>
      <c r="F28" s="15">
        <f t="shared" si="1"/>
        <v>329.8</v>
      </c>
      <c r="G28" s="13">
        <f t="shared" si="2"/>
        <v>63980686.200000003</v>
      </c>
      <c r="H28" s="13">
        <f t="shared" si="3"/>
        <v>13321165.444480684</v>
      </c>
    </row>
    <row r="29" spans="1:8" x14ac:dyDescent="0.25">
      <c r="A29" s="8">
        <v>24</v>
      </c>
      <c r="B29" s="8" t="s">
        <v>32</v>
      </c>
      <c r="C29" s="19">
        <v>166227</v>
      </c>
      <c r="D29" s="19">
        <v>80293</v>
      </c>
      <c r="E29" s="14">
        <f t="shared" si="0"/>
        <v>0.48303223904660492</v>
      </c>
      <c r="F29" s="15">
        <f t="shared" si="1"/>
        <v>84.9</v>
      </c>
      <c r="G29" s="13">
        <f t="shared" si="2"/>
        <v>0</v>
      </c>
      <c r="H29" s="13">
        <f t="shared" si="3"/>
        <v>0</v>
      </c>
    </row>
    <row r="30" spans="1:8" x14ac:dyDescent="0.25">
      <c r="A30" s="8">
        <v>25</v>
      </c>
      <c r="B30" s="8" t="s">
        <v>33</v>
      </c>
      <c r="C30" s="19">
        <v>413618</v>
      </c>
      <c r="D30" s="19">
        <v>28248</v>
      </c>
      <c r="E30" s="14">
        <f t="shared" si="0"/>
        <v>6.8294900125236327E-2</v>
      </c>
      <c r="F30" s="15">
        <f t="shared" si="1"/>
        <v>12</v>
      </c>
      <c r="G30" s="13">
        <f t="shared" si="2"/>
        <v>0</v>
      </c>
      <c r="H30" s="13">
        <f t="shared" si="3"/>
        <v>0</v>
      </c>
    </row>
    <row r="31" spans="1:8" x14ac:dyDescent="0.25">
      <c r="A31" s="8">
        <v>26</v>
      </c>
      <c r="B31" s="8" t="s">
        <v>34</v>
      </c>
      <c r="C31" s="19">
        <v>68930</v>
      </c>
      <c r="D31" s="19">
        <v>83855</v>
      </c>
      <c r="E31" s="14">
        <f t="shared" si="0"/>
        <v>1.2165240098650805</v>
      </c>
      <c r="F31" s="15">
        <f t="shared" si="1"/>
        <v>213.8</v>
      </c>
      <c r="G31" s="13">
        <f t="shared" si="2"/>
        <v>7844234.0000000009</v>
      </c>
      <c r="H31" s="13">
        <f t="shared" si="3"/>
        <v>1633216.9144384775</v>
      </c>
    </row>
    <row r="32" spans="1:8" ht="13" x14ac:dyDescent="0.3">
      <c r="A32" s="8"/>
      <c r="B32" s="11"/>
      <c r="C32" s="16">
        <f>SUM(C6:C31)</f>
        <v>7255653</v>
      </c>
      <c r="D32" s="16">
        <f>SUM(D6:D31)</f>
        <v>4128452</v>
      </c>
      <c r="E32" s="17">
        <f t="shared" si="0"/>
        <v>0.56899799370228976</v>
      </c>
      <c r="F32" s="18">
        <f t="shared" si="1"/>
        <v>100</v>
      </c>
      <c r="G32" s="16">
        <f>SUM(G6:G31)</f>
        <v>246176326.69999999</v>
      </c>
      <c r="H32" s="16">
        <f>SUM(H6:H31)</f>
        <v>51255398.64067959</v>
      </c>
    </row>
    <row r="33" spans="2:2" ht="13" x14ac:dyDescent="0.3">
      <c r="B33" s="6"/>
    </row>
    <row r="34" spans="2:2" ht="13" x14ac:dyDescent="0.3">
      <c r="B34" s="6"/>
    </row>
    <row r="35" spans="2:2" ht="13" x14ac:dyDescent="0.3">
      <c r="B35" s="6"/>
    </row>
  </sheetData>
  <phoneticPr fontId="1" type="noConversion"/>
  <conditionalFormatting sqref="H3">
    <cfRule type="expression" dxfId="1" priority="1" stopIfTrue="1">
      <formula>ISBLANK($H$3)</formula>
    </cfRule>
  </conditionalFormatting>
  <conditionalFormatting sqref="C6:D31">
    <cfRule type="expression" dxfId="0" priority="2" stopIfTrue="1">
      <formula>ISBLANK(C6)</formula>
    </cfRule>
  </conditionalFormatting>
  <pageMargins left="0.78740157499999996" right="0.78740157499999996" top="0.984251969" bottom="0.984251969" header="0.4921259845" footer="0.4921259845"/>
  <pageSetup paperSize="9" scale="80" orientation="landscape" r:id="rId1"/>
  <headerFooter alignWithMargins="0"/>
  <customProperties>
    <customPr name="EpmWorksheetKeyString_GUID" r:id="rId2"/>
  </customProperties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D0017-3598-4288-8168-77829118DA96}">
  <dimension ref="A5:J35"/>
  <sheetViews>
    <sheetView tabSelected="1" workbookViewId="0">
      <selection activeCell="C12" sqref="C12"/>
    </sheetView>
  </sheetViews>
  <sheetFormatPr baseColWidth="10" defaultRowHeight="12.5" x14ac:dyDescent="0.25"/>
  <cols>
    <col min="1" max="1" width="16.54296875" style="1" customWidth="1"/>
    <col min="2" max="2" width="17.7265625" style="1" customWidth="1"/>
    <col min="7" max="7" width="14.26953125" customWidth="1"/>
  </cols>
  <sheetData>
    <row r="5" spans="1:10" ht="13" x14ac:dyDescent="0.3">
      <c r="A5" s="11" t="s">
        <v>1</v>
      </c>
      <c r="B5" s="11" t="s">
        <v>2</v>
      </c>
      <c r="C5" s="9" t="s">
        <v>39</v>
      </c>
      <c r="D5" s="9" t="s">
        <v>40</v>
      </c>
      <c r="E5" s="9" t="s">
        <v>41</v>
      </c>
      <c r="F5" s="9" t="s">
        <v>42</v>
      </c>
      <c r="G5" s="9" t="s">
        <v>45</v>
      </c>
    </row>
    <row r="6" spans="1:10" x14ac:dyDescent="0.25">
      <c r="A6" s="8">
        <v>1</v>
      </c>
      <c r="B6" s="8" t="s">
        <v>9</v>
      </c>
      <c r="C6" s="13">
        <f>GLA_1!$H6</f>
        <v>0</v>
      </c>
      <c r="D6" s="13">
        <f>GLA_2!$H6</f>
        <v>0</v>
      </c>
      <c r="E6" s="13">
        <f>GLA_3!$H6</f>
        <v>0</v>
      </c>
      <c r="F6" s="13">
        <f>GLA_4!$H6</f>
        <v>0</v>
      </c>
      <c r="G6" s="13">
        <f t="shared" ref="G6:G31" si="0">SUM(C6:F6)</f>
        <v>0</v>
      </c>
      <c r="J6" s="4"/>
    </row>
    <row r="7" spans="1:10" x14ac:dyDescent="0.25">
      <c r="A7" s="8">
        <v>2</v>
      </c>
      <c r="B7" s="8" t="s">
        <v>10</v>
      </c>
      <c r="C7" s="13">
        <f>GLA_1!$H7</f>
        <v>1874965.1680541865</v>
      </c>
      <c r="D7" s="13">
        <f>GLA_2!$H7</f>
        <v>1182825.9746067165</v>
      </c>
      <c r="E7" s="13">
        <f>GLA_3!$H7</f>
        <v>15657361.982219838</v>
      </c>
      <c r="F7" s="13">
        <f>GLA_4!$H7</f>
        <v>2108193.8187762313</v>
      </c>
      <c r="G7" s="13">
        <f t="shared" si="0"/>
        <v>20823346.94365697</v>
      </c>
      <c r="J7" s="4"/>
    </row>
    <row r="8" spans="1:10" x14ac:dyDescent="0.25">
      <c r="A8" s="8">
        <v>3</v>
      </c>
      <c r="B8" s="8" t="s">
        <v>11</v>
      </c>
      <c r="C8" s="13">
        <f>GLA_1!$H8</f>
        <v>0</v>
      </c>
      <c r="D8" s="13">
        <f>GLA_2!$H8</f>
        <v>0</v>
      </c>
      <c r="E8" s="13">
        <f>GLA_3!$H8</f>
        <v>5846649.4974343441</v>
      </c>
      <c r="F8" s="13">
        <f>GLA_4!$H8</f>
        <v>0</v>
      </c>
      <c r="G8" s="13">
        <f t="shared" si="0"/>
        <v>5846649.4974343441</v>
      </c>
      <c r="J8" s="4"/>
    </row>
    <row r="9" spans="1:10" x14ac:dyDescent="0.25">
      <c r="A9" s="8">
        <v>4</v>
      </c>
      <c r="B9" s="8" t="s">
        <v>12</v>
      </c>
      <c r="C9" s="13">
        <f>GLA_1!$H9</f>
        <v>571317.47040354658</v>
      </c>
      <c r="D9" s="13">
        <f>GLA_2!$H9</f>
        <v>4637076.8527441714</v>
      </c>
      <c r="E9" s="13">
        <f>GLA_3!$H9</f>
        <v>1081682.6735609584</v>
      </c>
      <c r="F9" s="13">
        <f>GLA_4!$H9</f>
        <v>3210740.0451341402</v>
      </c>
      <c r="G9" s="13">
        <f t="shared" si="0"/>
        <v>9500817.0418428164</v>
      </c>
      <c r="J9" s="4"/>
    </row>
    <row r="10" spans="1:10" x14ac:dyDescent="0.25">
      <c r="A10" s="8">
        <v>5</v>
      </c>
      <c r="B10" s="8" t="s">
        <v>13</v>
      </c>
      <c r="C10" s="13">
        <f>GLA_1!$H10</f>
        <v>1694995.9337026835</v>
      </c>
      <c r="D10" s="13">
        <f>GLA_2!$H10</f>
        <v>1770719.1809632643</v>
      </c>
      <c r="E10" s="13">
        <f>GLA_3!$H10</f>
        <v>1304699.4757162191</v>
      </c>
      <c r="F10" s="13">
        <f>GLA_4!$H10</f>
        <v>590327.09085782105</v>
      </c>
      <c r="G10" s="13">
        <f t="shared" si="0"/>
        <v>5360741.6812399887</v>
      </c>
      <c r="J10" s="4"/>
    </row>
    <row r="11" spans="1:10" x14ac:dyDescent="0.25">
      <c r="A11" s="8">
        <v>6</v>
      </c>
      <c r="B11" s="8" t="s">
        <v>14</v>
      </c>
      <c r="C11" s="13">
        <f>GLA_1!$H11</f>
        <v>330563.43673642079</v>
      </c>
      <c r="D11" s="13">
        <f>GLA_2!$H11</f>
        <v>2401967.3967550895</v>
      </c>
      <c r="E11" s="13">
        <f>GLA_3!$H11</f>
        <v>923585.33569244668</v>
      </c>
      <c r="F11" s="13">
        <f>GLA_4!$H11</f>
        <v>1114455.4037599298</v>
      </c>
      <c r="G11" s="13">
        <f t="shared" si="0"/>
        <v>4770571.5729438867</v>
      </c>
      <c r="J11" s="4"/>
    </row>
    <row r="12" spans="1:10" x14ac:dyDescent="0.25">
      <c r="A12" s="8">
        <v>7</v>
      </c>
      <c r="B12" s="8" t="s">
        <v>15</v>
      </c>
      <c r="C12" s="13">
        <f>GLA_1!$H12</f>
        <v>0</v>
      </c>
      <c r="D12" s="13">
        <f>GLA_2!$H12</f>
        <v>447748.81865080079</v>
      </c>
      <c r="E12" s="13">
        <f>GLA_3!$H12</f>
        <v>645441.21495169681</v>
      </c>
      <c r="F12" s="13">
        <f>GLA_4!$H12</f>
        <v>210211.21202865188</v>
      </c>
      <c r="G12" s="13">
        <f t="shared" si="0"/>
        <v>1303401.2456311495</v>
      </c>
      <c r="J12" s="4"/>
    </row>
    <row r="13" spans="1:10" x14ac:dyDescent="0.25">
      <c r="A13" s="8">
        <v>8</v>
      </c>
      <c r="B13" s="8" t="s">
        <v>16</v>
      </c>
      <c r="C13" s="13">
        <f>GLA_1!$H13</f>
        <v>0</v>
      </c>
      <c r="D13" s="13">
        <f>GLA_2!$H13</f>
        <v>2773315.1514308942</v>
      </c>
      <c r="E13" s="13">
        <f>GLA_3!$H13</f>
        <v>0</v>
      </c>
      <c r="F13" s="13">
        <f>GLA_4!$H13</f>
        <v>1712303.8129649523</v>
      </c>
      <c r="G13" s="13">
        <f t="shared" si="0"/>
        <v>4485618.9643958462</v>
      </c>
      <c r="J13" s="4"/>
    </row>
    <row r="14" spans="1:10" x14ac:dyDescent="0.25">
      <c r="A14" s="8">
        <v>9</v>
      </c>
      <c r="B14" s="8" t="s">
        <v>17</v>
      </c>
      <c r="C14" s="13">
        <f>GLA_1!$H14</f>
        <v>0</v>
      </c>
      <c r="D14" s="13">
        <f>GLA_2!$H14</f>
        <v>0</v>
      </c>
      <c r="E14" s="13">
        <f>GLA_3!$H14</f>
        <v>0</v>
      </c>
      <c r="F14" s="13">
        <f>GLA_4!$H14</f>
        <v>0</v>
      </c>
      <c r="G14" s="13">
        <f t="shared" si="0"/>
        <v>0</v>
      </c>
      <c r="J14" s="4"/>
    </row>
    <row r="15" spans="1:10" x14ac:dyDescent="0.25">
      <c r="A15" s="8">
        <v>10</v>
      </c>
      <c r="B15" s="8" t="s">
        <v>18</v>
      </c>
      <c r="C15" s="13">
        <f>GLA_1!$H15</f>
        <v>1193572.2147700691</v>
      </c>
      <c r="D15" s="13">
        <f>GLA_2!$H15</f>
        <v>0</v>
      </c>
      <c r="E15" s="13">
        <f>GLA_3!$H15</f>
        <v>8365806.6234409325</v>
      </c>
      <c r="F15" s="13">
        <f>GLA_4!$H15</f>
        <v>1110888.7093351486</v>
      </c>
      <c r="G15" s="13">
        <f t="shared" si="0"/>
        <v>10670267.54754615</v>
      </c>
      <c r="J15" s="4"/>
    </row>
    <row r="16" spans="1:10" x14ac:dyDescent="0.25">
      <c r="A16" s="8">
        <v>11</v>
      </c>
      <c r="B16" s="8" t="s">
        <v>19</v>
      </c>
      <c r="C16" s="13">
        <f>GLA_1!$H16</f>
        <v>0</v>
      </c>
      <c r="D16" s="13">
        <f>GLA_2!$H16</f>
        <v>0</v>
      </c>
      <c r="E16" s="13">
        <f>GLA_3!$H16</f>
        <v>0</v>
      </c>
      <c r="F16" s="13">
        <f>GLA_4!$H16</f>
        <v>0</v>
      </c>
      <c r="G16" s="13">
        <f t="shared" si="0"/>
        <v>0</v>
      </c>
      <c r="J16" s="4"/>
    </row>
    <row r="17" spans="1:10" x14ac:dyDescent="0.25">
      <c r="A17" s="8">
        <v>12</v>
      </c>
      <c r="B17" s="8" t="s">
        <v>20</v>
      </c>
      <c r="C17" s="13">
        <f>GLA_1!$H17</f>
        <v>0</v>
      </c>
      <c r="D17" s="13">
        <f>GLA_2!$H17</f>
        <v>0</v>
      </c>
      <c r="E17" s="13">
        <f>GLA_3!$H17</f>
        <v>0</v>
      </c>
      <c r="F17" s="13">
        <f>GLA_4!$H17</f>
        <v>0</v>
      </c>
      <c r="G17" s="13">
        <f t="shared" si="0"/>
        <v>0</v>
      </c>
      <c r="J17" s="4"/>
    </row>
    <row r="18" spans="1:10" x14ac:dyDescent="0.25">
      <c r="A18" s="8">
        <v>13</v>
      </c>
      <c r="B18" s="8" t="s">
        <v>21</v>
      </c>
      <c r="C18" s="13">
        <f>GLA_1!$H18</f>
        <v>0</v>
      </c>
      <c r="D18" s="13">
        <f>GLA_2!$H18</f>
        <v>0</v>
      </c>
      <c r="E18" s="13">
        <f>GLA_3!$H18</f>
        <v>0</v>
      </c>
      <c r="F18" s="13">
        <f>GLA_4!$H18</f>
        <v>0</v>
      </c>
      <c r="G18" s="13">
        <f t="shared" si="0"/>
        <v>0</v>
      </c>
      <c r="J18" s="4"/>
    </row>
    <row r="19" spans="1:10" x14ac:dyDescent="0.25">
      <c r="A19" s="8">
        <v>14</v>
      </c>
      <c r="B19" s="8" t="s">
        <v>22</v>
      </c>
      <c r="C19" s="13">
        <f>GLA_1!$H19</f>
        <v>0</v>
      </c>
      <c r="D19" s="13">
        <f>GLA_2!$H19</f>
        <v>0</v>
      </c>
      <c r="E19" s="13">
        <f>GLA_3!$H19</f>
        <v>0</v>
      </c>
      <c r="F19" s="13">
        <f>GLA_4!$H19</f>
        <v>0</v>
      </c>
      <c r="G19" s="13">
        <f t="shared" si="0"/>
        <v>0</v>
      </c>
      <c r="J19" s="4"/>
    </row>
    <row r="20" spans="1:10" x14ac:dyDescent="0.25">
      <c r="A20" s="8">
        <v>15</v>
      </c>
      <c r="B20" s="8" t="s">
        <v>23</v>
      </c>
      <c r="C20" s="13">
        <f>GLA_1!$H20</f>
        <v>13925009.805621475</v>
      </c>
      <c r="D20" s="13">
        <f>GLA_2!$H20</f>
        <v>179665.50378522711</v>
      </c>
      <c r="E20" s="13">
        <f>GLA_3!$H20</f>
        <v>1313779.0923797202</v>
      </c>
      <c r="F20" s="13">
        <f>GLA_4!$H20</f>
        <v>0</v>
      </c>
      <c r="G20" s="13">
        <f t="shared" si="0"/>
        <v>15418454.401786422</v>
      </c>
      <c r="J20" s="4"/>
    </row>
    <row r="21" spans="1:10" x14ac:dyDescent="0.25">
      <c r="A21" s="8">
        <v>16</v>
      </c>
      <c r="B21" s="8" t="s">
        <v>24</v>
      </c>
      <c r="C21" s="13">
        <f>GLA_1!$H21</f>
        <v>4347112.6455120444</v>
      </c>
      <c r="D21" s="13">
        <f>GLA_2!$H21</f>
        <v>335104.58285906358</v>
      </c>
      <c r="E21" s="13">
        <f>GLA_3!$H21</f>
        <v>2156587.8876181627</v>
      </c>
      <c r="F21" s="13">
        <f>GLA_4!$H21</f>
        <v>319314.1137937262</v>
      </c>
      <c r="G21" s="13">
        <f t="shared" si="0"/>
        <v>7158119.2297829967</v>
      </c>
      <c r="J21" s="4"/>
    </row>
    <row r="22" spans="1:10" x14ac:dyDescent="0.25">
      <c r="A22" s="8">
        <v>17</v>
      </c>
      <c r="B22" s="8" t="s">
        <v>25</v>
      </c>
      <c r="C22" s="13">
        <f>GLA_1!$H22</f>
        <v>0</v>
      </c>
      <c r="D22" s="13">
        <f>GLA_2!$H22</f>
        <v>0</v>
      </c>
      <c r="E22" s="13">
        <f>GLA_3!$H22</f>
        <v>1738959.7115499836</v>
      </c>
      <c r="F22" s="13">
        <f>GLA_4!$H22</f>
        <v>0</v>
      </c>
      <c r="G22" s="13">
        <f t="shared" si="0"/>
        <v>1738959.7115499836</v>
      </c>
      <c r="J22" s="4"/>
    </row>
    <row r="23" spans="1:10" x14ac:dyDescent="0.25">
      <c r="A23" s="8">
        <v>18</v>
      </c>
      <c r="B23" s="8" t="s">
        <v>26</v>
      </c>
      <c r="C23" s="13">
        <f>GLA_1!$H23</f>
        <v>37038280.285643168</v>
      </c>
      <c r="D23" s="13">
        <f>GLA_2!$H23</f>
        <v>53780115.754970983</v>
      </c>
      <c r="E23" s="13">
        <f>GLA_3!$H23</f>
        <v>7106317.1835514456</v>
      </c>
      <c r="F23" s="13">
        <f>GLA_4!$H23</f>
        <v>22144002.413660411</v>
      </c>
      <c r="G23" s="13">
        <f t="shared" si="0"/>
        <v>120068715.63782601</v>
      </c>
      <c r="J23" s="4"/>
    </row>
    <row r="24" spans="1:10" x14ac:dyDescent="0.25">
      <c r="A24" s="8">
        <v>19</v>
      </c>
      <c r="B24" s="8" t="s">
        <v>27</v>
      </c>
      <c r="C24" s="13">
        <f>GLA_1!$H24</f>
        <v>0</v>
      </c>
      <c r="D24" s="13">
        <f>GLA_2!$H24</f>
        <v>0</v>
      </c>
      <c r="E24" s="13">
        <f>GLA_3!$H24</f>
        <v>0</v>
      </c>
      <c r="F24" s="13">
        <f>GLA_4!$H24</f>
        <v>0</v>
      </c>
      <c r="G24" s="13">
        <f t="shared" si="0"/>
        <v>0</v>
      </c>
      <c r="J24" s="4"/>
    </row>
    <row r="25" spans="1:10" x14ac:dyDescent="0.25">
      <c r="A25" s="8">
        <v>20</v>
      </c>
      <c r="B25" s="8" t="s">
        <v>28</v>
      </c>
      <c r="C25" s="13">
        <f>GLA_1!$H25</f>
        <v>0</v>
      </c>
      <c r="D25" s="13">
        <f>GLA_2!$H25</f>
        <v>0</v>
      </c>
      <c r="E25" s="13">
        <f>GLA_3!$H25</f>
        <v>3266134.6405843948</v>
      </c>
      <c r="F25" s="13">
        <f>GLA_4!$H25</f>
        <v>0</v>
      </c>
      <c r="G25" s="13">
        <f t="shared" si="0"/>
        <v>3266134.6405843948</v>
      </c>
      <c r="J25" s="4"/>
    </row>
    <row r="26" spans="1:10" x14ac:dyDescent="0.25">
      <c r="A26" s="8">
        <v>21</v>
      </c>
      <c r="B26" s="8" t="s">
        <v>29</v>
      </c>
      <c r="C26" s="13">
        <f>GLA_1!$H26</f>
        <v>0</v>
      </c>
      <c r="D26" s="13">
        <f>GLA_2!$H26</f>
        <v>8299995.597109586</v>
      </c>
      <c r="E26" s="13">
        <f>GLA_3!$H26</f>
        <v>0</v>
      </c>
      <c r="F26" s="13">
        <f>GLA_4!$H26</f>
        <v>3780579.6614494179</v>
      </c>
      <c r="G26" s="13">
        <f t="shared" si="0"/>
        <v>12080575.258559003</v>
      </c>
      <c r="J26" s="4"/>
    </row>
    <row r="27" spans="1:10" x14ac:dyDescent="0.25">
      <c r="A27" s="8">
        <v>22</v>
      </c>
      <c r="B27" s="8" t="s">
        <v>30</v>
      </c>
      <c r="C27" s="13">
        <f>GLA_1!$H27</f>
        <v>0</v>
      </c>
      <c r="D27" s="13">
        <f>GLA_2!$H27</f>
        <v>0</v>
      </c>
      <c r="E27" s="13">
        <f>GLA_3!$H27</f>
        <v>0</v>
      </c>
      <c r="F27" s="13">
        <f>GLA_4!$H27</f>
        <v>0</v>
      </c>
      <c r="G27" s="13">
        <f t="shared" si="0"/>
        <v>0</v>
      </c>
      <c r="J27" s="4"/>
    </row>
    <row r="28" spans="1:10" x14ac:dyDescent="0.25">
      <c r="A28" s="8">
        <v>23</v>
      </c>
      <c r="B28" s="8" t="s">
        <v>31</v>
      </c>
      <c r="C28" s="13">
        <f>GLA_1!$H28</f>
        <v>22656484.771272939</v>
      </c>
      <c r="D28" s="13">
        <f>GLA_2!$H28</f>
        <v>24887603.159992583</v>
      </c>
      <c r="E28" s="13">
        <f>GLA_3!$H28</f>
        <v>502167.48982843076</v>
      </c>
      <c r="F28" s="13">
        <f>GLA_4!$H28</f>
        <v>13321165.444480684</v>
      </c>
      <c r="G28" s="13">
        <f t="shared" si="0"/>
        <v>61367420.865574628</v>
      </c>
      <c r="J28" s="4"/>
    </row>
    <row r="29" spans="1:10" x14ac:dyDescent="0.25">
      <c r="A29" s="8">
        <v>24</v>
      </c>
      <c r="B29" s="8" t="s">
        <v>32</v>
      </c>
      <c r="C29" s="13">
        <f>GLA_1!$H29</f>
        <v>18184910.298132226</v>
      </c>
      <c r="D29" s="13">
        <f>GLA_2!$H29</f>
        <v>1814659.3074907924</v>
      </c>
      <c r="E29" s="13">
        <f>GLA_3!$H29</f>
        <v>0</v>
      </c>
      <c r="F29" s="13">
        <f>GLA_4!$H29</f>
        <v>0</v>
      </c>
      <c r="G29" s="13">
        <f t="shared" si="0"/>
        <v>19999569.605623018</v>
      </c>
      <c r="J29" s="4"/>
    </row>
    <row r="30" spans="1:10" x14ac:dyDescent="0.25">
      <c r="A30" s="8">
        <v>25</v>
      </c>
      <c r="B30" s="8" t="s">
        <v>33</v>
      </c>
      <c r="C30" s="13">
        <f>GLA_1!$H30</f>
        <v>0</v>
      </c>
      <c r="D30" s="13">
        <f>GLA_2!$H30</f>
        <v>0</v>
      </c>
      <c r="E30" s="13">
        <f>GLA_3!$H30</f>
        <v>0</v>
      </c>
      <c r="F30" s="13">
        <f>GLA_4!$H30</f>
        <v>0</v>
      </c>
      <c r="G30" s="13">
        <f t="shared" si="0"/>
        <v>0</v>
      </c>
      <c r="J30" s="4"/>
    </row>
    <row r="31" spans="1:10" x14ac:dyDescent="0.25">
      <c r="A31" s="8">
        <v>26</v>
      </c>
      <c r="B31" s="8" t="s">
        <v>34</v>
      </c>
      <c r="C31" s="13">
        <f>GLA_1!$H31</f>
        <v>693585.25151039998</v>
      </c>
      <c r="D31" s="13">
        <f>GLA_2!$H31</f>
        <v>0</v>
      </c>
      <c r="E31" s="13">
        <f>GLA_3!$H31</f>
        <v>1346225.832151005</v>
      </c>
      <c r="F31" s="13">
        <f>GLA_4!$H31</f>
        <v>1633216.9144384775</v>
      </c>
      <c r="G31" s="13">
        <f t="shared" si="0"/>
        <v>3673027.9980998822</v>
      </c>
      <c r="J31" s="4"/>
    </row>
    <row r="32" spans="1:10" ht="13" x14ac:dyDescent="0.3">
      <c r="A32" s="8"/>
      <c r="B32" s="11"/>
      <c r="C32" s="16">
        <f>SUM(C6:C31)</f>
        <v>102510797.28135915</v>
      </c>
      <c r="D32" s="16">
        <f>SUM(D6:D31)</f>
        <v>102510797.28135917</v>
      </c>
      <c r="E32" s="16">
        <f>SUM(E6:E31)</f>
        <v>51255398.640679576</v>
      </c>
      <c r="F32" s="16">
        <f>SUM(F6:F31)</f>
        <v>51255398.64067959</v>
      </c>
      <c r="G32" s="16">
        <f>SUM(G6:G31)</f>
        <v>307532391.84407753</v>
      </c>
      <c r="J32" s="7"/>
    </row>
    <row r="33" spans="2:2" ht="13" x14ac:dyDescent="0.3">
      <c r="B33" s="6"/>
    </row>
    <row r="34" spans="2:2" ht="13" x14ac:dyDescent="0.3">
      <c r="B34" s="6"/>
    </row>
    <row r="35" spans="2:2" ht="13" x14ac:dyDescent="0.3">
      <c r="B35" s="6"/>
    </row>
  </sheetData>
  <phoneticPr fontId="1" type="noConversion"/>
  <pageMargins left="0.78740157499999996" right="0.78740157499999996" top="0.984251969" bottom="0.984251969" header="0.4921259845" footer="0.4921259845"/>
  <headerFooter alignWithMargins="0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GLA_1</vt:lpstr>
      <vt:lpstr>GLA_2</vt:lpstr>
      <vt:lpstr>GLA_3</vt:lpstr>
      <vt:lpstr>GLA_4</vt:lpstr>
      <vt:lpstr>Zusammenfasssung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 Roland EFV</dc:creator>
  <cp:lastModifiedBy>Gilliéron Martine EFV</cp:lastModifiedBy>
  <dcterms:created xsi:type="dcterms:W3CDTF">2006-05-21T10:23:50Z</dcterms:created>
  <dcterms:modified xsi:type="dcterms:W3CDTF">2025-05-05T14:28:49Z</dcterms:modified>
</cp:coreProperties>
</file>