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1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O:\Div-daten\WEB-TEAM EFV\Sites\01-Livingdocs\EFV\dam-LD\Files\Themen\Finanzausgleich\Finanzausgleich-vor-2008\"/>
    </mc:Choice>
  </mc:AlternateContent>
  <xr:revisionPtr revIDLastSave="0" documentId="8_{E76951D6-4014-412D-99D1-C9F5E543DD7B}" xr6:coauthVersionLast="47" xr6:coauthVersionMax="47" xr10:uidLastSave="{00000000-0000-0000-0000-000000000000}"/>
  <bookViews>
    <workbookView xWindow="4680" yWindow="1210" windowWidth="28090" windowHeight="18370" xr2:uid="{69AAF3EE-20D5-47C1-AEF5-82FAF434F1B8}"/>
  </bookViews>
  <sheets>
    <sheet name="FABI" sheetId="1" r:id="rId1"/>
    <sheet name="Rubrik" sheetId="2" r:id="rId2"/>
    <sheet name="Sub (FK)" sheetId="3" r:id="rId3"/>
    <sheet name="Detail FKZ" sheetId="6" r:id="rId4"/>
    <sheet name="Anteile" sheetId="5" r:id="rId5"/>
    <sheet name="Grafik" sheetId="4" r:id="rId6"/>
  </sheets>
  <definedNames>
    <definedName name="_xlnm.Print_Titles" localSheetId="4">Anteile!$A:$A</definedName>
    <definedName name="_xlnm.Print_Titles" localSheetId="3">'Detail FKZ'!$A:$A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31" i="5" l="1"/>
  <c r="X27" i="5"/>
  <c r="X23" i="5"/>
  <c r="X20" i="5"/>
  <c r="X19" i="5"/>
  <c r="X16" i="5"/>
  <c r="X15" i="5"/>
  <c r="X12" i="5"/>
  <c r="X8" i="5"/>
  <c r="X7" i="5"/>
  <c r="Z34" i="1"/>
  <c r="V33" i="5"/>
  <c r="U31" i="5"/>
  <c r="T31" i="5"/>
  <c r="W31" i="5" s="1"/>
  <c r="U30" i="5"/>
  <c r="X30" i="5" s="1"/>
  <c r="T30" i="5"/>
  <c r="W30" i="5" s="1"/>
  <c r="U29" i="5"/>
  <c r="X29" i="5" s="1"/>
  <c r="T29" i="5"/>
  <c r="V29" i="5" s="1"/>
  <c r="Y29" i="5" s="1"/>
  <c r="U28" i="5"/>
  <c r="X28" i="5" s="1"/>
  <c r="T28" i="5"/>
  <c r="W28" i="5" s="1"/>
  <c r="U27" i="5"/>
  <c r="T27" i="5"/>
  <c r="W27" i="5" s="1"/>
  <c r="U26" i="5"/>
  <c r="V26" i="5" s="1"/>
  <c r="Y26" i="5" s="1"/>
  <c r="T26" i="5"/>
  <c r="W26" i="5" s="1"/>
  <c r="U25" i="5"/>
  <c r="X25" i="5" s="1"/>
  <c r="T25" i="5"/>
  <c r="W25" i="5" s="1"/>
  <c r="U24" i="5"/>
  <c r="X24" i="5" s="1"/>
  <c r="T24" i="5"/>
  <c r="W24" i="5" s="1"/>
  <c r="U23" i="5"/>
  <c r="T23" i="5"/>
  <c r="W23" i="5" s="1"/>
  <c r="U22" i="5"/>
  <c r="X22" i="5" s="1"/>
  <c r="T22" i="5"/>
  <c r="W22" i="5" s="1"/>
  <c r="U21" i="5"/>
  <c r="X21" i="5" s="1"/>
  <c r="T21" i="5"/>
  <c r="W21" i="5" s="1"/>
  <c r="U20" i="5"/>
  <c r="T20" i="5"/>
  <c r="V20" i="5" s="1"/>
  <c r="Y20" i="5" s="1"/>
  <c r="U19" i="5"/>
  <c r="V19" i="5" s="1"/>
  <c r="Y19" i="5" s="1"/>
  <c r="T19" i="5"/>
  <c r="W19" i="5" s="1"/>
  <c r="U18" i="5"/>
  <c r="X18" i="5" s="1"/>
  <c r="T18" i="5"/>
  <c r="W18" i="5" s="1"/>
  <c r="U17" i="5"/>
  <c r="V17" i="5" s="1"/>
  <c r="Y17" i="5" s="1"/>
  <c r="T17" i="5"/>
  <c r="W17" i="5" s="1"/>
  <c r="U16" i="5"/>
  <c r="T16" i="5"/>
  <c r="W16" i="5" s="1"/>
  <c r="V16" i="5"/>
  <c r="Y16" i="5" s="1"/>
  <c r="U15" i="5"/>
  <c r="T15" i="5"/>
  <c r="V15" i="5" s="1"/>
  <c r="Y15" i="5" s="1"/>
  <c r="U14" i="5"/>
  <c r="X14" i="5" s="1"/>
  <c r="T14" i="5"/>
  <c r="W14" i="5" s="1"/>
  <c r="U13" i="5"/>
  <c r="X13" i="5" s="1"/>
  <c r="T13" i="5"/>
  <c r="W13" i="5" s="1"/>
  <c r="U12" i="5"/>
  <c r="T12" i="5"/>
  <c r="V12" i="5" s="1"/>
  <c r="Y12" i="5" s="1"/>
  <c r="U11" i="5"/>
  <c r="X11" i="5" s="1"/>
  <c r="T11" i="5"/>
  <c r="W11" i="5" s="1"/>
  <c r="U10" i="5"/>
  <c r="V10" i="5" s="1"/>
  <c r="Y10" i="5" s="1"/>
  <c r="T10" i="5"/>
  <c r="W10" i="5" s="1"/>
  <c r="U9" i="5"/>
  <c r="X9" i="5" s="1"/>
  <c r="T9" i="5"/>
  <c r="W9" i="5" s="1"/>
  <c r="U8" i="5"/>
  <c r="T8" i="5"/>
  <c r="W8" i="5" s="1"/>
  <c r="V8" i="5"/>
  <c r="Y8" i="5" s="1"/>
  <c r="U7" i="5"/>
  <c r="T7" i="5"/>
  <c r="V7" i="5" s="1"/>
  <c r="Y7" i="5" s="1"/>
  <c r="V31" i="5"/>
  <c r="Y31" i="5" s="1"/>
  <c r="V27" i="5"/>
  <c r="Y27" i="5" s="1"/>
  <c r="V25" i="5"/>
  <c r="Y25" i="5" s="1"/>
  <c r="V23" i="5"/>
  <c r="Y23" i="5" s="1"/>
  <c r="V22" i="5"/>
  <c r="Y22" i="5" s="1"/>
  <c r="V13" i="5"/>
  <c r="Y13" i="5" s="1"/>
  <c r="V11" i="5"/>
  <c r="Y11" i="5" s="1"/>
  <c r="V9" i="5"/>
  <c r="Y9" i="5" s="1"/>
  <c r="U6" i="5"/>
  <c r="U32" i="5" s="1"/>
  <c r="X32" i="5" s="1"/>
  <c r="T6" i="5"/>
  <c r="W6" i="5" s="1"/>
  <c r="V6" i="5" l="1"/>
  <c r="V30" i="5"/>
  <c r="Y30" i="5" s="1"/>
  <c r="V24" i="5"/>
  <c r="Y24" i="5" s="1"/>
  <c r="X6" i="5"/>
  <c r="X10" i="5"/>
  <c r="X26" i="5"/>
  <c r="V21" i="5"/>
  <c r="Y21" i="5" s="1"/>
  <c r="V28" i="5"/>
  <c r="Y28" i="5" s="1"/>
  <c r="W7" i="5"/>
  <c r="W15" i="5"/>
  <c r="T32" i="5"/>
  <c r="W32" i="5" s="1"/>
  <c r="W12" i="5"/>
  <c r="W20" i="5"/>
  <c r="V14" i="5"/>
  <c r="Y14" i="5" s="1"/>
  <c r="W29" i="5"/>
  <c r="X17" i="5"/>
  <c r="V18" i="5"/>
  <c r="Y18" i="5" s="1"/>
  <c r="Y6" i="5" l="1"/>
  <c r="V32" i="5"/>
  <c r="Y32" i="5" s="1"/>
</calcChain>
</file>

<file path=xl/sharedStrings.xml><?xml version="1.0" encoding="utf-8"?>
<sst xmlns="http://schemas.openxmlformats.org/spreadsheetml/2006/main" count="730" uniqueCount="193">
  <si>
    <t>Finanzkraftabhängige Zahlungen (in 1000 Franken)</t>
  </si>
  <si>
    <t>Finanzkraftabhängige Zahlungen (in Franken pro Einwohner)</t>
  </si>
  <si>
    <t>Index der</t>
  </si>
  <si>
    <t>Mittlere</t>
  </si>
  <si>
    <t>Bund - Kantone</t>
  </si>
  <si>
    <t>Total</t>
  </si>
  <si>
    <t>Kantone</t>
  </si>
  <si>
    <t>Finanzkraft</t>
  </si>
  <si>
    <t>Wohnbevölk.</t>
  </si>
  <si>
    <t>Bundes-</t>
  </si>
  <si>
    <t>Rückvergüt.</t>
  </si>
  <si>
    <t>Familienzul.</t>
  </si>
  <si>
    <t>Direkte</t>
  </si>
  <si>
    <t>Verrechnungs-</t>
  </si>
  <si>
    <t>AHV</t>
  </si>
  <si>
    <t>IV</t>
  </si>
  <si>
    <t>Reingewinn</t>
  </si>
  <si>
    <t>in 1000</t>
  </si>
  <si>
    <t>in Franken</t>
  </si>
  <si>
    <t>Treibstoffzoll-</t>
  </si>
  <si>
    <t>beiträge</t>
  </si>
  <si>
    <t>Nationalstr.</t>
  </si>
  <si>
    <t>Landwirtschaft</t>
  </si>
  <si>
    <t>Bundessteuer</t>
  </si>
  <si>
    <t>steuer</t>
  </si>
  <si>
    <t>SNB</t>
  </si>
  <si>
    <t>Franken</t>
  </si>
  <si>
    <t>erträge</t>
  </si>
  <si>
    <t>ZH</t>
  </si>
  <si>
    <t>BE</t>
  </si>
  <si>
    <t>LU</t>
  </si>
  <si>
    <t>UR</t>
  </si>
  <si>
    <t>SZ</t>
  </si>
  <si>
    <t>OW</t>
  </si>
  <si>
    <t>NW</t>
  </si>
  <si>
    <t>GL</t>
  </si>
  <si>
    <t>ZG</t>
  </si>
  <si>
    <t>FR</t>
  </si>
  <si>
    <t>SO</t>
  </si>
  <si>
    <t>BS</t>
  </si>
  <si>
    <t>BL</t>
  </si>
  <si>
    <t>SH</t>
  </si>
  <si>
    <t>AR</t>
  </si>
  <si>
    <t>AI</t>
  </si>
  <si>
    <t>SG</t>
  </si>
  <si>
    <t>GR</t>
  </si>
  <si>
    <t>AG</t>
  </si>
  <si>
    <t>TG</t>
  </si>
  <si>
    <t>TI</t>
  </si>
  <si>
    <t>VD</t>
  </si>
  <si>
    <t>VS</t>
  </si>
  <si>
    <t>NE</t>
  </si>
  <si>
    <t>GE</t>
  </si>
  <si>
    <t>JU</t>
  </si>
  <si>
    <t xml:space="preserve">  Total</t>
  </si>
  <si>
    <t xml:space="preserve">  Finanzausgleich total</t>
  </si>
  <si>
    <t>Rubrik-</t>
  </si>
  <si>
    <t>Bundesbeitrag (in 1000  Franken)</t>
  </si>
  <si>
    <t>Gesetzliche</t>
  </si>
  <si>
    <t>Beitragssatz</t>
  </si>
  <si>
    <t>Nummer</t>
  </si>
  <si>
    <t>Bezeichnung</t>
  </si>
  <si>
    <t>Grundbeitrag</t>
  </si>
  <si>
    <t>Finanzkraftzuschlag</t>
  </si>
  <si>
    <t>Grundlagen</t>
  </si>
  <si>
    <t>Minimum</t>
  </si>
  <si>
    <t>Maximum</t>
  </si>
  <si>
    <t>306.3600.252</t>
  </si>
  <si>
    <t>SR 451; SR 451.1</t>
  </si>
  <si>
    <t>SR 921.0; 921.01</t>
  </si>
  <si>
    <t>Abwasseranlagen</t>
  </si>
  <si>
    <t>SR 814.20</t>
  </si>
  <si>
    <t>Abfallanlagen</t>
  </si>
  <si>
    <t>Schutz vor Naturereignissen</t>
  </si>
  <si>
    <t>Natur- und Landschaftsschutz</t>
  </si>
  <si>
    <t>SR 451</t>
  </si>
  <si>
    <t>Ergänzungsleistungen zur AHV</t>
  </si>
  <si>
    <t>Ergänzungsleistungen zur IV</t>
  </si>
  <si>
    <t>Stipendienaufwendungen Kantone</t>
  </si>
  <si>
    <t>SR 416.0 Art. 7</t>
  </si>
  <si>
    <t>Schutzbauten</t>
  </si>
  <si>
    <t>Berufliches Bildungswesen</t>
  </si>
  <si>
    <t>SR 915.1</t>
  </si>
  <si>
    <t>SR 725.116.2 Art. 19</t>
  </si>
  <si>
    <t>Hochwasserschutz</t>
  </si>
  <si>
    <t>806.4600.003</t>
  </si>
  <si>
    <t>SR 725.116.2 Art. 13</t>
  </si>
  <si>
    <t>806.4600.005</t>
  </si>
  <si>
    <t>Niveauübergänge</t>
  </si>
  <si>
    <t>SR 414.20 Art. 9</t>
  </si>
  <si>
    <t>Total (inkl. Hochschulen, KTU)</t>
  </si>
  <si>
    <t>Total (inkl. Hochschulen und KTU)</t>
  </si>
  <si>
    <t>Bundesbeitrag</t>
  </si>
  <si>
    <t>Finanzkraft-Zuschlag</t>
  </si>
  <si>
    <t>in 1000 Franken</t>
  </si>
  <si>
    <t>in Fr./Einw.</t>
  </si>
  <si>
    <t>in % Beiträge</t>
  </si>
  <si>
    <t>finanzstark</t>
  </si>
  <si>
    <t>mittelstark</t>
  </si>
  <si>
    <t>fin.schwach</t>
  </si>
  <si>
    <t>318.3600.002</t>
  </si>
  <si>
    <t>318.3600.004</t>
  </si>
  <si>
    <t>327.3600.003</t>
  </si>
  <si>
    <t>327.4600.001</t>
  </si>
  <si>
    <t>802.4600.101</t>
  </si>
  <si>
    <t>Finanzkraft-</t>
  </si>
  <si>
    <t>beitrag</t>
  </si>
  <si>
    <t>zuschlag</t>
  </si>
  <si>
    <t>in Fr./Einwohner</t>
  </si>
  <si>
    <t>in % Bundesbeiträge</t>
  </si>
  <si>
    <t>Kantonsanteile</t>
  </si>
  <si>
    <t>Kantonsbeiträge</t>
  </si>
  <si>
    <t>TOTAL netto</t>
  </si>
  <si>
    <t>in Franken je Einwohner</t>
  </si>
  <si>
    <t>mit</t>
  </si>
  <si>
    <t>ohne</t>
  </si>
  <si>
    <t>gemäss</t>
  </si>
  <si>
    <t>Differenz</t>
  </si>
  <si>
    <t>Kantone - Kantone *</t>
  </si>
  <si>
    <t>Mietkosten für die Berufsbildung</t>
  </si>
  <si>
    <t>Bauten berufliche Ausbildung</t>
  </si>
  <si>
    <t>SR 520.1 Art. 69a</t>
  </si>
  <si>
    <t>SR 520.2 Art. 5</t>
  </si>
  <si>
    <t>SR 412.10 Art. 64</t>
  </si>
  <si>
    <t>SR 721.10</t>
  </si>
  <si>
    <t>SR 742.101 Art. 56/57</t>
  </si>
  <si>
    <t>327.3600.001</t>
  </si>
  <si>
    <t>HFG, Grundbeiträge</t>
  </si>
  <si>
    <t>SR 414.20 Art. 5</t>
  </si>
  <si>
    <t>--</t>
  </si>
  <si>
    <t xml:space="preserve">HFG, Sachinvestitionsbeiträge </t>
  </si>
  <si>
    <t>306.3600.251</t>
  </si>
  <si>
    <t>Denkmalpflege</t>
  </si>
  <si>
    <t>SR 445.1; SR 445.11</t>
  </si>
  <si>
    <t>Heimatschutz</t>
  </si>
  <si>
    <t>804.4600.001</t>
  </si>
  <si>
    <t>310.3600.101</t>
  </si>
  <si>
    <t>310.4600.001</t>
  </si>
  <si>
    <t>310.4600.101</t>
  </si>
  <si>
    <t>310.4600.102</t>
  </si>
  <si>
    <t>310.4600.201</t>
  </si>
  <si>
    <t>408.3600.001</t>
  </si>
  <si>
    <t>408.4600.001</t>
  </si>
  <si>
    <t>705.3600.001</t>
  </si>
  <si>
    <t>705.3600.002</t>
  </si>
  <si>
    <t>705.4600.001</t>
  </si>
  <si>
    <t>707.3600.004</t>
  </si>
  <si>
    <t>707.4600.003</t>
  </si>
  <si>
    <t>Lineare</t>
  </si>
  <si>
    <t>Verhältnis in %</t>
  </si>
  <si>
    <t>FKZ zu Total</t>
  </si>
  <si>
    <t>SR 831.10 Art. 9</t>
  </si>
  <si>
    <t>707.3600.006</t>
  </si>
  <si>
    <t>Milchwirt. Kontroll-/Beratungsdienst</t>
  </si>
  <si>
    <t>SR 916.351.1 Art. 16</t>
  </si>
  <si>
    <t>802.3600.103</t>
  </si>
  <si>
    <t>Defizitdeckung</t>
  </si>
  <si>
    <t>Familienzulagen in der Landwirtschaft 1995</t>
  </si>
  <si>
    <t>Finanzausgleichsbilanz 1995</t>
  </si>
  <si>
    <t>Bundesbeiträge 1995 - Finanzkraftzuschläge</t>
  </si>
  <si>
    <t>Treibstoff-</t>
  </si>
  <si>
    <t>1994/95</t>
  </si>
  <si>
    <t>zollerträge</t>
  </si>
  <si>
    <t>* Direkte Bundessteuer und Verrechnungssteuer - Durchschnitt der Jahre 1994 und 1995</t>
  </si>
  <si>
    <t>Kürzung 1995</t>
  </si>
  <si>
    <t>Strukturverbess., Erschliess.anlagen</t>
  </si>
  <si>
    <t>Kantonale, kommunale, betriebl. Kurse</t>
  </si>
  <si>
    <t>Landwirt. Bildungs- + Beratungswesen</t>
  </si>
  <si>
    <t>Bauten landwirtschaftliche Ausbildung</t>
  </si>
  <si>
    <t>Hauptstrassen (Talstrassen)</t>
  </si>
  <si>
    <t>Hauptstrassen (Alpenstrassen)</t>
  </si>
  <si>
    <t>Hauptstrassen (Jurastrassen)</t>
  </si>
  <si>
    <t>SR 742.101 Art. 58</t>
  </si>
  <si>
    <t xml:space="preserve">Techn. Verbess., Betriebsumstellung </t>
  </si>
  <si>
    <t>Waldpflege, Bewirtschaftungsm.</t>
  </si>
  <si>
    <t>Strukturverb., Erschliess'anlagen</t>
  </si>
  <si>
    <t>Kant., komm. und betriebl. Kurse</t>
  </si>
  <si>
    <t>Mietkosten Berufsbildung</t>
  </si>
  <si>
    <t>Lwl Bildungs- + Beratungswesen</t>
  </si>
  <si>
    <t>Bauten landwirtsch. Ausbildung</t>
  </si>
  <si>
    <t>HFG, Sachinvestitionsbeiträge</t>
  </si>
  <si>
    <t>Techn. Verb., Umstellung Betrieb</t>
  </si>
  <si>
    <t>(inkl. Hochschulen, KTU)</t>
  </si>
  <si>
    <t/>
  </si>
  <si>
    <t>Direkte Bundessteuer 1994/95</t>
  </si>
  <si>
    <t>Verrechnungssteuer 1994/95</t>
  </si>
  <si>
    <t>Reingewinn der SNB 1993 (1995)</t>
  </si>
  <si>
    <t>Treibstoffzollerträge 1995</t>
  </si>
  <si>
    <t>AHV 1995</t>
  </si>
  <si>
    <t>IV 1995</t>
  </si>
  <si>
    <t>je Einwohner</t>
  </si>
  <si>
    <t>Kantonsbeiträge mit vertikaler FA-Wirkung</t>
  </si>
  <si>
    <t>Waldpflege/Bewirtschaftungsmass.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</si>
</sst>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0" formatCode="0_ ;\-0_ ;\-_ ;@_ "/>
    <numFmt numFmtId="171" formatCode="0.0_ ;\-0.0_ ;\-_ ;@_ "/>
    <numFmt numFmtId="172" formatCode="#\ ###\ ##0_ ;\-#\ ###\ ##0_ ;\-_ ;@_ "/>
    <numFmt numFmtId="173" formatCode="0.0_ \ "/>
    <numFmt numFmtId="174" formatCode="\+\/\-#\ ###\ ##0_ "/>
    <numFmt numFmtId="175" formatCode="_ @"/>
    <numFmt numFmtId="183" formatCode="0;\-0;\-"/>
  </numFmts>
  <fonts count="27">
    <font>
      <sz val="11"/>
      <name val="Arial"/>
    </font>
    <font>
      <sz val="11"/>
      <name val="Arial"/>
    </font>
    <font>
      <b/>
      <sz val="12"/>
      <name val="Arial"/>
      <family val="2"/>
    </font>
    <font>
      <sz val="10"/>
      <name val="Arial Narrow"/>
      <family val="2"/>
    </font>
    <font>
      <b/>
      <i/>
      <sz val="10"/>
      <color indexed="8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b/>
      <sz val="10"/>
      <name val="Arial"/>
      <family val="2"/>
    </font>
    <font>
      <b/>
      <i/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b/>
      <sz val="10"/>
      <color indexed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sz val="10"/>
      <color indexed="8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i/>
      <sz val="9"/>
      <name val="Arial Narrow"/>
      <family val="2"/>
    </font>
    <font>
      <b/>
      <i/>
      <sz val="10"/>
      <name val="Arial Narrow"/>
      <family val="2"/>
    </font>
    <font>
      <b/>
      <i/>
      <sz val="9"/>
      <name val="Arial Narrow"/>
      <family val="2"/>
    </font>
    <font>
      <b/>
      <sz val="9"/>
      <color indexed="8"/>
      <name val="Arial Narrow"/>
      <family val="2"/>
    </font>
    <font>
      <sz val="9"/>
      <color indexed="8"/>
      <name val="Arial Narrow"/>
      <family val="2"/>
    </font>
    <font>
      <sz val="8"/>
      <color indexed="8"/>
      <name val="Arial Narrow"/>
      <family val="2"/>
    </font>
    <font>
      <sz val="10"/>
      <name val="MS Sans Serif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5" fillId="0" borderId="0"/>
  </cellStyleXfs>
  <cellXfs count="281">
    <xf numFmtId="0" fontId="0" fillId="0" borderId="0" xfId="0"/>
    <xf numFmtId="0" fontId="2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0" fontId="7" fillId="0" borderId="0" xfId="0" applyFont="1" applyFill="1" applyAlignment="1">
      <alignment horizontal="left"/>
    </xf>
    <xf numFmtId="0" fontId="8" fillId="0" borderId="0" xfId="0" applyFont="1" applyFill="1"/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Continuous" vertical="center"/>
    </xf>
    <xf numFmtId="0" fontId="9" fillId="0" borderId="3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Continuous" vertical="center"/>
    </xf>
    <xf numFmtId="0" fontId="9" fillId="0" borderId="5" xfId="0" applyFont="1" applyFill="1" applyBorder="1" applyAlignment="1">
      <alignment horizontal="centerContinuous" vertical="center"/>
    </xf>
    <xf numFmtId="0" fontId="9" fillId="0" borderId="6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3" fillId="0" borderId="8" xfId="0" applyFont="1" applyFill="1" applyBorder="1" applyAlignment="1">
      <alignment horizontal="centerContinuous" vertical="center"/>
    </xf>
    <xf numFmtId="0" fontId="13" fillId="0" borderId="10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center" vertical="top"/>
    </xf>
    <xf numFmtId="0" fontId="10" fillId="0" borderId="12" xfId="0" applyFont="1" applyFill="1" applyBorder="1" applyAlignment="1">
      <alignment horizontal="center" vertical="top"/>
    </xf>
    <xf numFmtId="0" fontId="12" fillId="0" borderId="10" xfId="0" applyFont="1" applyFill="1" applyBorder="1" applyAlignment="1">
      <alignment horizontal="center" vertical="top"/>
    </xf>
    <xf numFmtId="0" fontId="12" fillId="0" borderId="13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170" fontId="3" fillId="0" borderId="0" xfId="0" applyNumberFormat="1" applyFont="1" applyFill="1" applyBorder="1" applyAlignment="1">
      <alignment horizontal="right"/>
    </xf>
    <xf numFmtId="171" fontId="3" fillId="0" borderId="8" xfId="0" applyNumberFormat="1" applyFont="1" applyFill="1" applyBorder="1" applyAlignment="1">
      <alignment horizontal="right"/>
    </xf>
    <xf numFmtId="173" fontId="3" fillId="0" borderId="8" xfId="0" applyNumberFormat="1" applyFont="1" applyFill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171" fontId="3" fillId="2" borderId="8" xfId="0" applyNumberFormat="1" applyFont="1" applyFill="1" applyBorder="1" applyAlignment="1">
      <alignment horizontal="right"/>
    </xf>
    <xf numFmtId="0" fontId="3" fillId="0" borderId="7" xfId="0" applyFont="1" applyFill="1" applyBorder="1" applyAlignment="1">
      <alignment horizontal="center" vertical="top"/>
    </xf>
    <xf numFmtId="171" fontId="3" fillId="0" borderId="8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/>
    <xf numFmtId="172" fontId="3" fillId="0" borderId="8" xfId="0" applyNumberFormat="1" applyFont="1" applyFill="1" applyBorder="1" applyAlignment="1"/>
    <xf numFmtId="172" fontId="3" fillId="0" borderId="0" xfId="0" applyNumberFormat="1" applyFont="1" applyFill="1" applyAlignment="1"/>
    <xf numFmtId="170" fontId="3" fillId="0" borderId="8" xfId="0" applyNumberFormat="1" applyFont="1" applyFill="1" applyBorder="1" applyAlignment="1">
      <alignment vertical="top"/>
    </xf>
    <xf numFmtId="170" fontId="3" fillId="0" borderId="0" xfId="0" applyNumberFormat="1" applyFont="1" applyFill="1" applyAlignment="1">
      <alignment vertical="top"/>
    </xf>
    <xf numFmtId="0" fontId="9" fillId="0" borderId="14" xfId="0" applyFont="1" applyFill="1" applyBorder="1" applyAlignment="1">
      <alignment horizontal="left" vertical="center"/>
    </xf>
    <xf numFmtId="170" fontId="9" fillId="0" borderId="15" xfId="0" applyNumberFormat="1" applyFont="1" applyFill="1" applyBorder="1" applyAlignment="1">
      <alignment horizontal="right" vertical="center"/>
    </xf>
    <xf numFmtId="171" fontId="9" fillId="0" borderId="16" xfId="0" applyNumberFormat="1" applyFont="1" applyFill="1" applyBorder="1" applyAlignment="1">
      <alignment horizontal="right" vertical="center"/>
    </xf>
    <xf numFmtId="172" fontId="9" fillId="0" borderId="15" xfId="0" applyNumberFormat="1" applyFont="1" applyFill="1" applyBorder="1" applyAlignment="1">
      <alignment vertical="center"/>
    </xf>
    <xf numFmtId="172" fontId="9" fillId="0" borderId="16" xfId="0" applyNumberFormat="1" applyFont="1" applyFill="1" applyBorder="1" applyAlignment="1">
      <alignment vertical="center"/>
    </xf>
    <xf numFmtId="174" fontId="9" fillId="0" borderId="15" xfId="0" applyNumberFormat="1" applyFont="1" applyFill="1" applyBorder="1" applyAlignment="1">
      <alignment vertical="center"/>
    </xf>
    <xf numFmtId="174" fontId="9" fillId="0" borderId="16" xfId="0" applyNumberFormat="1" applyFont="1" applyFill="1" applyBorder="1" applyAlignment="1">
      <alignment vertical="center"/>
    </xf>
    <xf numFmtId="173" fontId="9" fillId="0" borderId="16" xfId="0" applyNumberFormat="1" applyFont="1" applyFill="1" applyBorder="1" applyAlignment="1">
      <alignment horizontal="right" vertical="center"/>
    </xf>
    <xf numFmtId="170" fontId="9" fillId="0" borderId="15" xfId="0" applyNumberFormat="1" applyFont="1" applyFill="1" applyBorder="1" applyAlignment="1">
      <alignment vertical="center"/>
    </xf>
    <xf numFmtId="170" fontId="9" fillId="0" borderId="16" xfId="0" applyNumberFormat="1" applyFont="1" applyFill="1" applyBorder="1" applyAlignment="1">
      <alignment vertical="center"/>
    </xf>
    <xf numFmtId="0" fontId="9" fillId="0" borderId="17" xfId="0" applyFont="1" applyFill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right" vertical="center"/>
    </xf>
    <xf numFmtId="0" fontId="2" fillId="0" borderId="0" xfId="0" applyFont="1" applyFill="1"/>
    <xf numFmtId="0" fontId="9" fillId="0" borderId="0" xfId="0" applyFont="1" applyFill="1"/>
    <xf numFmtId="0" fontId="15" fillId="0" borderId="0" xfId="0" applyFont="1" applyFill="1" applyAlignment="1">
      <alignment horizontal="right"/>
    </xf>
    <xf numFmtId="0" fontId="10" fillId="0" borderId="1" xfId="0" quotePrefix="1" applyFont="1" applyFill="1" applyBorder="1" applyAlignment="1">
      <alignment horizontal="center"/>
    </xf>
    <xf numFmtId="0" fontId="10" fillId="0" borderId="2" xfId="0" quotePrefix="1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Continuous" vertical="center"/>
    </xf>
    <xf numFmtId="0" fontId="10" fillId="0" borderId="10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 applyAlignment="1">
      <alignment horizontal="right"/>
    </xf>
    <xf numFmtId="0" fontId="6" fillId="0" borderId="0" xfId="0" quotePrefix="1" applyFont="1" applyAlignment="1">
      <alignment horizontal="left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Continuous" vertical="center"/>
    </xf>
    <xf numFmtId="0" fontId="5" fillId="0" borderId="3" xfId="0" applyFont="1" applyBorder="1" applyAlignment="1">
      <alignment horizontal="centerContinuous" vertical="center"/>
    </xf>
    <xf numFmtId="0" fontId="10" fillId="0" borderId="3" xfId="0" applyFont="1" applyBorder="1" applyAlignment="1">
      <alignment horizontal="centerContinuous" vertical="center"/>
    </xf>
    <xf numFmtId="0" fontId="10" fillId="0" borderId="2" xfId="0" applyFont="1" applyBorder="1" applyAlignment="1">
      <alignment horizontal="centerContinuous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Continuous" vertical="center"/>
    </xf>
    <xf numFmtId="0" fontId="18" fillId="0" borderId="14" xfId="0" quotePrefix="1" applyFont="1" applyBorder="1" applyAlignment="1">
      <alignment horizontal="centerContinuous" vertical="center"/>
    </xf>
    <xf numFmtId="0" fontId="13" fillId="0" borderId="14" xfId="0" applyFont="1" applyBorder="1" applyAlignment="1">
      <alignment horizontal="centerContinuous" vertical="center"/>
    </xf>
    <xf numFmtId="0" fontId="13" fillId="0" borderId="14" xfId="0" quotePrefix="1" applyFont="1" applyBorder="1" applyAlignment="1">
      <alignment horizontal="centerContinuous" vertical="center"/>
    </xf>
    <xf numFmtId="0" fontId="18" fillId="0" borderId="10" xfId="0" applyFont="1" applyBorder="1" applyAlignment="1">
      <alignment horizontal="center"/>
    </xf>
    <xf numFmtId="0" fontId="17" fillId="0" borderId="10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quotePrefix="1" applyFont="1" applyBorder="1" applyAlignment="1">
      <alignment horizontal="center" vertical="center"/>
    </xf>
    <xf numFmtId="172" fontId="17" fillId="0" borderId="0" xfId="0" applyNumberFormat="1" applyFont="1" applyFill="1" applyBorder="1" applyAlignment="1"/>
    <xf numFmtId="0" fontId="9" fillId="0" borderId="14" xfId="0" applyFont="1" applyBorder="1" applyAlignment="1">
      <alignment horizontal="center" vertical="center"/>
    </xf>
    <xf numFmtId="170" fontId="9" fillId="0" borderId="15" xfId="0" applyNumberFormat="1" applyFont="1" applyBorder="1" applyAlignment="1">
      <alignment horizontal="right" vertical="center"/>
    </xf>
    <xf numFmtId="173" fontId="9" fillId="0" borderId="16" xfId="0" applyNumberFormat="1" applyFont="1" applyBorder="1" applyAlignment="1">
      <alignment horizontal="right" vertical="center"/>
    </xf>
    <xf numFmtId="172" fontId="9" fillId="0" borderId="15" xfId="0" applyNumberFormat="1" applyFont="1" applyBorder="1" applyAlignment="1">
      <alignment vertical="center"/>
    </xf>
    <xf numFmtId="172" fontId="9" fillId="0" borderId="16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4" xfId="0" quotePrefix="1" applyFont="1" applyFill="1" applyBorder="1" applyAlignment="1">
      <alignment horizontal="centerContinuous"/>
    </xf>
    <xf numFmtId="0" fontId="13" fillId="0" borderId="2" xfId="0" applyFont="1" applyFill="1" applyBorder="1" applyAlignment="1">
      <alignment horizontal="centerContinuous"/>
    </xf>
    <xf numFmtId="0" fontId="22" fillId="0" borderId="2" xfId="0" applyFont="1" applyFill="1" applyBorder="1" applyAlignment="1">
      <alignment horizontal="center"/>
    </xf>
    <xf numFmtId="0" fontId="5" fillId="0" borderId="4" xfId="0" applyFont="1" applyBorder="1" applyAlignment="1">
      <alignment horizontal="centerContinuous" vertical="top"/>
    </xf>
    <xf numFmtId="0" fontId="13" fillId="0" borderId="3" xfId="0" applyFont="1" applyBorder="1" applyAlignment="1">
      <alignment horizontal="centerContinuous"/>
    </xf>
    <xf numFmtId="0" fontId="10" fillId="0" borderId="3" xfId="0" applyFont="1" applyBorder="1" applyAlignment="1">
      <alignment horizontal="centerContinuous"/>
    </xf>
    <xf numFmtId="0" fontId="13" fillId="0" borderId="2" xfId="0" applyFont="1" applyBorder="1" applyAlignment="1">
      <alignment horizontal="centerContinuous"/>
    </xf>
    <xf numFmtId="0" fontId="13" fillId="0" borderId="2" xfId="0" applyFont="1" applyBorder="1" applyAlignment="1">
      <alignment horizontal="center"/>
    </xf>
    <xf numFmtId="0" fontId="10" fillId="0" borderId="7" xfId="0" applyFont="1" applyBorder="1" applyAlignment="1">
      <alignment horizontal="center" vertical="top"/>
    </xf>
    <xf numFmtId="0" fontId="10" fillId="0" borderId="18" xfId="0" applyNumberFormat="1" applyFont="1" applyFill="1" applyBorder="1" applyAlignment="1">
      <alignment horizontal="centerContinuous" vertical="top"/>
    </xf>
    <xf numFmtId="9" fontId="10" fillId="0" borderId="11" xfId="0" applyNumberFormat="1" applyFont="1" applyFill="1" applyBorder="1" applyAlignment="1">
      <alignment horizontal="centerContinuous" vertical="top"/>
    </xf>
    <xf numFmtId="0" fontId="10" fillId="0" borderId="7" xfId="0" applyFont="1" applyBorder="1" applyAlignment="1">
      <alignment horizontal="center"/>
    </xf>
    <xf numFmtId="0" fontId="23" fillId="0" borderId="8" xfId="0" applyFont="1" applyFill="1" applyBorder="1" applyAlignment="1">
      <alignment horizontal="center"/>
    </xf>
    <xf numFmtId="0" fontId="5" fillId="0" borderId="19" xfId="0" applyFont="1" applyBorder="1" applyAlignment="1">
      <alignment horizontal="centerContinuous" vertical="top"/>
    </xf>
    <xf numFmtId="0" fontId="13" fillId="0" borderId="0" xfId="0" applyFont="1" applyBorder="1" applyAlignment="1">
      <alignment horizontal="centerContinuous"/>
    </xf>
    <xf numFmtId="0" fontId="10" fillId="0" borderId="0" xfId="0" applyFont="1" applyBorder="1" applyAlignment="1">
      <alignment horizontal="centerContinuous" vertical="top"/>
    </xf>
    <xf numFmtId="0" fontId="13" fillId="0" borderId="8" xfId="0" applyFont="1" applyBorder="1" applyAlignment="1">
      <alignment horizontal="centerContinuous"/>
    </xf>
    <xf numFmtId="0" fontId="10" fillId="0" borderId="8" xfId="0" applyFont="1" applyBorder="1" applyAlignment="1">
      <alignment horizontal="center" vertical="top"/>
    </xf>
    <xf numFmtId="0" fontId="5" fillId="0" borderId="18" xfId="0" applyFont="1" applyBorder="1" applyAlignment="1">
      <alignment horizontal="centerContinuous" vertical="top"/>
    </xf>
    <xf numFmtId="0" fontId="13" fillId="0" borderId="12" xfId="0" applyFont="1" applyBorder="1" applyAlignment="1">
      <alignment horizontal="centerContinuous"/>
    </xf>
    <xf numFmtId="0" fontId="10" fillId="0" borderId="12" xfId="0" applyFont="1" applyBorder="1" applyAlignment="1">
      <alignment horizontal="centerContinuous" vertical="top"/>
    </xf>
    <xf numFmtId="0" fontId="13" fillId="0" borderId="11" xfId="0" applyFont="1" applyBorder="1" applyAlignment="1">
      <alignment horizontal="centerContinuous"/>
    </xf>
    <xf numFmtId="0" fontId="10" fillId="0" borderId="1" xfId="0" applyFont="1" applyFill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13" fillId="0" borderId="17" xfId="0" applyFont="1" applyBorder="1" applyAlignment="1">
      <alignment horizontal="centerContinuous" vertical="center"/>
    </xf>
    <xf numFmtId="0" fontId="13" fillId="0" borderId="16" xfId="0" applyFont="1" applyBorder="1" applyAlignment="1">
      <alignment horizontal="centerContinuous" vertical="center"/>
    </xf>
    <xf numFmtId="0" fontId="13" fillId="0" borderId="17" xfId="0" quotePrefix="1" applyFont="1" applyBorder="1" applyAlignment="1">
      <alignment horizontal="centerContinuous" vertical="center"/>
    </xf>
    <xf numFmtId="0" fontId="13" fillId="0" borderId="15" xfId="0" quotePrefix="1" applyFont="1" applyBorder="1" applyAlignment="1">
      <alignment horizontal="centerContinuous" vertical="center"/>
    </xf>
    <xf numFmtId="0" fontId="10" fillId="0" borderId="8" xfId="0" applyFont="1" applyBorder="1" applyAlignment="1">
      <alignment horizontal="center" vertical="center"/>
    </xf>
    <xf numFmtId="0" fontId="10" fillId="0" borderId="11" xfId="0" applyFont="1" applyFill="1" applyBorder="1" applyAlignment="1">
      <alignment horizontal="centerContinuous" vertical="top"/>
    </xf>
    <xf numFmtId="0" fontId="10" fillId="0" borderId="10" xfId="0" applyFont="1" applyBorder="1" applyAlignment="1">
      <alignment horizontal="center" vertical="top"/>
    </xf>
    <xf numFmtId="0" fontId="23" fillId="0" borderId="11" xfId="0" applyFont="1" applyFill="1" applyBorder="1" applyAlignment="1">
      <alignment horizontal="center" vertical="top"/>
    </xf>
    <xf numFmtId="0" fontId="10" fillId="0" borderId="14" xfId="0" applyFont="1" applyBorder="1" applyAlignment="1">
      <alignment horizontal="centerContinuous" vertical="center"/>
    </xf>
    <xf numFmtId="0" fontId="10" fillId="0" borderId="11" xfId="0" applyFont="1" applyBorder="1" applyAlignment="1">
      <alignment horizontal="center" vertical="top"/>
    </xf>
    <xf numFmtId="170" fontId="3" fillId="0" borderId="19" xfId="0" applyNumberFormat="1" applyFont="1" applyFill="1" applyBorder="1" applyAlignment="1">
      <alignment horizontal="right"/>
    </xf>
    <xf numFmtId="170" fontId="3" fillId="2" borderId="19" xfId="0" applyNumberFormat="1" applyFont="1" applyFill="1" applyBorder="1" applyAlignment="1">
      <alignment horizontal="right"/>
    </xf>
    <xf numFmtId="172" fontId="3" fillId="0" borderId="19" xfId="0" applyNumberFormat="1" applyFont="1" applyFill="1" applyBorder="1" applyAlignment="1">
      <alignment vertical="top"/>
    </xf>
    <xf numFmtId="172" fontId="3" fillId="0" borderId="8" xfId="0" applyNumberFormat="1" applyFont="1" applyFill="1" applyBorder="1" applyAlignment="1">
      <alignment vertical="top"/>
    </xf>
    <xf numFmtId="170" fontId="3" fillId="0" borderId="19" xfId="0" applyNumberFormat="1" applyFont="1" applyFill="1" applyBorder="1" applyAlignment="1">
      <alignment horizontal="right" vertical="top"/>
    </xf>
    <xf numFmtId="172" fontId="3" fillId="0" borderId="0" xfId="0" applyNumberFormat="1" applyFont="1" applyFill="1" applyBorder="1" applyAlignment="1">
      <alignment vertical="top"/>
    </xf>
    <xf numFmtId="0" fontId="13" fillId="0" borderId="1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Continuous" vertical="center"/>
    </xf>
    <xf numFmtId="0" fontId="10" fillId="0" borderId="15" xfId="0" applyFont="1" applyFill="1" applyBorder="1" applyAlignment="1">
      <alignment horizontal="centerContinuous" vertical="center"/>
    </xf>
    <xf numFmtId="0" fontId="13" fillId="0" borderId="15" xfId="0" applyFont="1" applyFill="1" applyBorder="1" applyAlignment="1">
      <alignment horizontal="centerContinuous" vertical="center"/>
    </xf>
    <xf numFmtId="0" fontId="13" fillId="0" borderId="16" xfId="0" applyFont="1" applyFill="1" applyBorder="1" applyAlignment="1">
      <alignment horizontal="centerContinuous" vertical="center"/>
    </xf>
    <xf numFmtId="0" fontId="13" fillId="0" borderId="7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centerContinuous" vertical="center"/>
    </xf>
    <xf numFmtId="0" fontId="10" fillId="0" borderId="21" xfId="0" applyFont="1" applyFill="1" applyBorder="1" applyAlignment="1">
      <alignment horizontal="centerContinuous" vertical="center"/>
    </xf>
    <xf numFmtId="0" fontId="13" fillId="0" borderId="22" xfId="0" applyFont="1" applyFill="1" applyBorder="1" applyAlignment="1">
      <alignment horizontal="centerContinuous" vertical="center"/>
    </xf>
    <xf numFmtId="0" fontId="24" fillId="0" borderId="7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0" fontId="24" fillId="0" borderId="1" xfId="0" applyFont="1" applyFill="1" applyBorder="1" applyAlignment="1">
      <alignment horizontal="centerContinuous"/>
    </xf>
    <xf numFmtId="0" fontId="24" fillId="0" borderId="10" xfId="0" applyFont="1" applyFill="1" applyBorder="1" applyAlignment="1">
      <alignment horizontal="center" vertical="top"/>
    </xf>
    <xf numFmtId="172" fontId="3" fillId="2" borderId="0" xfId="0" applyNumberFormat="1" applyFont="1" applyFill="1" applyBorder="1" applyAlignment="1">
      <alignment vertical="top"/>
    </xf>
    <xf numFmtId="172" fontId="14" fillId="2" borderId="0" xfId="0" applyNumberFormat="1" applyFont="1" applyFill="1" applyBorder="1" applyAlignment="1">
      <alignment vertical="top"/>
    </xf>
    <xf numFmtId="172" fontId="14" fillId="0" borderId="0" xfId="0" applyNumberFormat="1" applyFont="1" applyFill="1" applyBorder="1" applyAlignment="1"/>
    <xf numFmtId="172" fontId="3" fillId="0" borderId="19" xfId="0" applyNumberFormat="1" applyFont="1" applyFill="1" applyBorder="1" applyAlignment="1"/>
    <xf numFmtId="0" fontId="17" fillId="0" borderId="0" xfId="2" applyFont="1"/>
    <xf numFmtId="175" fontId="11" fillId="0" borderId="19" xfId="0" applyNumberFormat="1" applyFont="1" applyFill="1" applyBorder="1" applyAlignment="1">
      <alignment vertical="center"/>
    </xf>
    <xf numFmtId="0" fontId="14" fillId="0" borderId="0" xfId="0" quotePrefix="1" applyFont="1" applyFill="1" applyAlignment="1">
      <alignment horizontal="left" vertical="center"/>
    </xf>
    <xf numFmtId="172" fontId="14" fillId="0" borderId="19" xfId="0" applyNumberFormat="1" applyFont="1" applyFill="1" applyBorder="1" applyAlignment="1">
      <alignment vertical="center"/>
    </xf>
    <xf numFmtId="172" fontId="14" fillId="0" borderId="0" xfId="0" applyNumberFormat="1" applyFont="1" applyFill="1" applyAlignment="1">
      <alignment vertical="center"/>
    </xf>
    <xf numFmtId="172" fontId="11" fillId="0" borderId="0" xfId="0" applyNumberFormat="1" applyFont="1" applyFill="1" applyAlignment="1">
      <alignment vertical="center"/>
    </xf>
    <xf numFmtId="175" fontId="14" fillId="0" borderId="0" xfId="0" applyNumberFormat="1" applyFont="1" applyFill="1" applyBorder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175" fontId="11" fillId="2" borderId="19" xfId="0" applyNumberFormat="1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172" fontId="14" fillId="2" borderId="19" xfId="0" applyNumberFormat="1" applyFont="1" applyFill="1" applyBorder="1" applyAlignment="1">
      <alignment vertical="center"/>
    </xf>
    <xf numFmtId="172" fontId="14" fillId="2" borderId="0" xfId="0" applyNumberFormat="1" applyFont="1" applyFill="1" applyAlignment="1">
      <alignment vertical="center"/>
    </xf>
    <xf numFmtId="172" fontId="11" fillId="2" borderId="0" xfId="0" applyNumberFormat="1" applyFont="1" applyFill="1" applyAlignment="1">
      <alignment vertical="center"/>
    </xf>
    <xf numFmtId="175" fontId="14" fillId="2" borderId="0" xfId="0" applyNumberFormat="1" applyFont="1" applyFill="1" applyBorder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75" fontId="9" fillId="0" borderId="19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2" fontId="3" fillId="0" borderId="19" xfId="0" applyNumberFormat="1" applyFont="1" applyFill="1" applyBorder="1" applyAlignment="1">
      <alignment vertical="center"/>
    </xf>
    <xf numFmtId="172" fontId="3" fillId="0" borderId="0" xfId="0" applyNumberFormat="1" applyFont="1" applyFill="1" applyAlignment="1">
      <alignment vertical="center"/>
    </xf>
    <xf numFmtId="172" fontId="9" fillId="0" borderId="0" xfId="0" applyNumberFormat="1" applyFont="1" applyFill="1" applyAlignment="1">
      <alignment vertical="center"/>
    </xf>
    <xf numFmtId="175" fontId="3" fillId="0" borderId="0" xfId="0" applyNumberFormat="1" applyFont="1" applyFill="1" applyBorder="1" applyAlignment="1">
      <alignment vertical="center"/>
    </xf>
    <xf numFmtId="0" fontId="3" fillId="0" borderId="8" xfId="0" applyFont="1" applyFill="1" applyBorder="1" applyAlignment="1">
      <alignment horizontal="center" vertical="center"/>
    </xf>
    <xf numFmtId="175" fontId="9" fillId="0" borderId="17" xfId="0" applyNumberFormat="1" applyFont="1" applyFill="1" applyBorder="1" applyAlignment="1">
      <alignment vertical="center"/>
    </xf>
    <xf numFmtId="0" fontId="9" fillId="0" borderId="15" xfId="0" applyFont="1" applyFill="1" applyBorder="1" applyAlignment="1">
      <alignment vertical="center"/>
    </xf>
    <xf numFmtId="172" fontId="9" fillId="0" borderId="17" xfId="0" applyNumberFormat="1" applyFont="1" applyFill="1" applyBorder="1" applyAlignment="1">
      <alignment vertical="center"/>
    </xf>
    <xf numFmtId="175" fontId="9" fillId="0" borderId="15" xfId="0" applyNumberFormat="1" applyFont="1" applyFill="1" applyBorder="1" applyAlignment="1">
      <alignment vertical="center"/>
    </xf>
    <xf numFmtId="0" fontId="9" fillId="0" borderId="16" xfId="0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175" fontId="11" fillId="0" borderId="18" xfId="0" applyNumberFormat="1" applyFont="1" applyFill="1" applyBorder="1" applyAlignment="1">
      <alignment vertical="center"/>
    </xf>
    <xf numFmtId="0" fontId="14" fillId="0" borderId="12" xfId="0" applyFont="1" applyFill="1" applyBorder="1" applyAlignment="1">
      <alignment vertical="center"/>
    </xf>
    <xf numFmtId="172" fontId="14" fillId="0" borderId="18" xfId="0" applyNumberFormat="1" applyFont="1" applyFill="1" applyBorder="1" applyAlignment="1">
      <alignment vertical="center"/>
    </xf>
    <xf numFmtId="172" fontId="14" fillId="0" borderId="12" xfId="0" applyNumberFormat="1" applyFont="1" applyFill="1" applyBorder="1" applyAlignment="1">
      <alignment vertical="center"/>
    </xf>
    <xf numFmtId="172" fontId="11" fillId="0" borderId="12" xfId="0" applyNumberFormat="1" applyFont="1" applyFill="1" applyBorder="1" applyAlignment="1">
      <alignment vertical="center"/>
    </xf>
    <xf numFmtId="170" fontId="14" fillId="0" borderId="0" xfId="0" applyNumberFormat="1" applyFont="1" applyFill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2" fontId="11" fillId="0" borderId="18" xfId="0" applyNumberFormat="1" applyFont="1" applyFill="1" applyBorder="1" applyAlignment="1">
      <alignment vertical="center"/>
    </xf>
    <xf numFmtId="0" fontId="12" fillId="0" borderId="11" xfId="0" quotePrefix="1" applyFont="1" applyFill="1" applyBorder="1" applyAlignment="1">
      <alignment horizontal="center" vertical="top"/>
    </xf>
    <xf numFmtId="0" fontId="0" fillId="0" borderId="0" xfId="0" applyAlignment="1"/>
    <xf numFmtId="172" fontId="3" fillId="2" borderId="19" xfId="0" applyNumberFormat="1" applyFont="1" applyFill="1" applyBorder="1" applyAlignment="1"/>
    <xf numFmtId="172" fontId="3" fillId="2" borderId="0" xfId="0" applyNumberFormat="1" applyFont="1" applyFill="1" applyAlignment="1"/>
    <xf numFmtId="0" fontId="10" fillId="0" borderId="7" xfId="0" applyFont="1" applyFill="1" applyBorder="1" applyAlignment="1">
      <alignment horizontal="center"/>
    </xf>
    <xf numFmtId="0" fontId="19" fillId="0" borderId="7" xfId="0" applyFont="1" applyFill="1" applyBorder="1" applyAlignment="1">
      <alignment horizontal="center" vertical="top"/>
    </xf>
    <xf numFmtId="170" fontId="3" fillId="0" borderId="0" xfId="0" applyNumberFormat="1" applyFont="1" applyFill="1" applyBorder="1" applyAlignment="1">
      <alignment horizontal="right" vertical="top"/>
    </xf>
    <xf numFmtId="173" fontId="20" fillId="0" borderId="8" xfId="0" applyNumberFormat="1" applyFont="1" applyFill="1" applyBorder="1" applyAlignment="1">
      <alignment horizontal="right" vertical="top"/>
    </xf>
    <xf numFmtId="172" fontId="20" fillId="0" borderId="0" xfId="0" applyNumberFormat="1" applyFont="1" applyFill="1" applyBorder="1" applyAlignment="1">
      <alignment vertical="top"/>
    </xf>
    <xf numFmtId="172" fontId="20" fillId="0" borderId="8" xfId="0" applyNumberFormat="1" applyFont="1" applyFill="1" applyBorder="1" applyAlignment="1">
      <alignment vertical="top"/>
    </xf>
    <xf numFmtId="172" fontId="20" fillId="0" borderId="0" xfId="0" applyNumberFormat="1" applyFont="1" applyFill="1" applyAlignment="1">
      <alignment vertical="top"/>
    </xf>
    <xf numFmtId="0" fontId="0" fillId="0" borderId="0" xfId="0" applyAlignment="1">
      <alignment vertical="top"/>
    </xf>
    <xf numFmtId="0" fontId="20" fillId="0" borderId="7" xfId="0" applyFont="1" applyFill="1" applyBorder="1" applyAlignment="1">
      <alignment horizontal="center" vertical="top"/>
    </xf>
    <xf numFmtId="170" fontId="8" fillId="0" borderId="0" xfId="0" applyNumberFormat="1" applyFont="1" applyFill="1" applyBorder="1" applyAlignment="1">
      <alignment horizontal="right" vertical="top"/>
    </xf>
    <xf numFmtId="173" fontId="8" fillId="0" borderId="8" xfId="0" applyNumberFormat="1" applyFont="1" applyFill="1" applyBorder="1" applyAlignment="1">
      <alignment horizontal="right" vertical="top"/>
    </xf>
    <xf numFmtId="172" fontId="8" fillId="0" borderId="0" xfId="0" applyNumberFormat="1" applyFont="1" applyFill="1" applyBorder="1" applyAlignment="1">
      <alignment vertical="top"/>
    </xf>
    <xf numFmtId="172" fontId="8" fillId="0" borderId="8" xfId="0" applyNumberFormat="1" applyFont="1" applyFill="1" applyBorder="1" applyAlignment="1">
      <alignment vertical="top"/>
    </xf>
    <xf numFmtId="0" fontId="21" fillId="0" borderId="7" xfId="0" quotePrefix="1" applyFont="1" applyFill="1" applyBorder="1" applyAlignment="1">
      <alignment horizontal="center" vertical="top"/>
    </xf>
    <xf numFmtId="172" fontId="8" fillId="0" borderId="0" xfId="0" applyNumberFormat="1" applyFont="1" applyFill="1" applyAlignment="1">
      <alignment vertical="top"/>
    </xf>
    <xf numFmtId="0" fontId="2" fillId="0" borderId="0" xfId="0" applyFont="1" applyFill="1" applyAlignment="1">
      <alignment horizontal="left"/>
    </xf>
    <xf numFmtId="0" fontId="13" fillId="0" borderId="10" xfId="0" applyFont="1" applyBorder="1" applyAlignment="1">
      <alignment horizontal="center" vertical="top"/>
    </xf>
    <xf numFmtId="0" fontId="3" fillId="0" borderId="14" xfId="0" applyFont="1" applyBorder="1" applyAlignment="1">
      <alignment horizontal="center" vertical="center"/>
    </xf>
    <xf numFmtId="172" fontId="3" fillId="0" borderId="17" xfId="0" applyNumberFormat="1" applyFont="1" applyBorder="1" applyAlignment="1">
      <alignment vertical="center"/>
    </xf>
    <xf numFmtId="172" fontId="3" fillId="0" borderId="16" xfId="0" applyNumberFormat="1" applyFont="1" applyBorder="1" applyAlignment="1">
      <alignment vertical="center"/>
    </xf>
    <xf numFmtId="170" fontId="3" fillId="0" borderId="17" xfId="0" applyNumberFormat="1" applyFont="1" applyBorder="1" applyAlignment="1">
      <alignment horizontal="right" vertical="center"/>
    </xf>
    <xf numFmtId="171" fontId="3" fillId="0" borderId="16" xfId="0" applyNumberFormat="1" applyFont="1" applyBorder="1" applyAlignment="1">
      <alignment horizontal="right" vertical="center"/>
    </xf>
    <xf numFmtId="172" fontId="3" fillId="0" borderId="15" xfId="0" applyNumberFormat="1" applyFont="1" applyBorder="1" applyAlignment="1">
      <alignment vertical="center"/>
    </xf>
    <xf numFmtId="170" fontId="3" fillId="0" borderId="16" xfId="0" applyNumberFormat="1" applyFont="1" applyBorder="1" applyAlignment="1">
      <alignment vertical="center"/>
    </xf>
    <xf numFmtId="170" fontId="3" fillId="0" borderId="15" xfId="0" applyNumberFormat="1" applyFont="1" applyBorder="1" applyAlignment="1">
      <alignment vertical="center"/>
    </xf>
    <xf numFmtId="172" fontId="3" fillId="0" borderId="0" xfId="0" applyNumberFormat="1" applyFont="1" applyFill="1" applyBorder="1" applyAlignment="1" applyProtection="1">
      <protection locked="0"/>
    </xf>
    <xf numFmtId="170" fontId="3" fillId="0" borderId="0" xfId="0" applyNumberFormat="1" applyFont="1" applyFill="1" applyBorder="1" applyAlignment="1"/>
    <xf numFmtId="170" fontId="3" fillId="0" borderId="8" xfId="0" applyNumberFormat="1" applyFont="1" applyFill="1" applyBorder="1" applyAlignment="1"/>
    <xf numFmtId="170" fontId="3" fillId="0" borderId="0" xfId="0" applyNumberFormat="1" applyFont="1" applyFill="1" applyAlignment="1"/>
    <xf numFmtId="170" fontId="3" fillId="2" borderId="0" xfId="0" applyNumberFormat="1" applyFont="1" applyFill="1" applyBorder="1" applyAlignment="1">
      <alignment horizontal="right"/>
    </xf>
    <xf numFmtId="172" fontId="3" fillId="2" borderId="0" xfId="0" applyNumberFormat="1" applyFont="1" applyFill="1" applyBorder="1" applyAlignment="1"/>
    <xf numFmtId="172" fontId="3" fillId="2" borderId="0" xfId="0" applyNumberFormat="1" applyFont="1" applyFill="1" applyBorder="1" applyAlignment="1" applyProtection="1">
      <protection locked="0"/>
    </xf>
    <xf numFmtId="172" fontId="3" fillId="2" borderId="8" xfId="0" applyNumberFormat="1" applyFont="1" applyFill="1" applyBorder="1" applyAlignment="1"/>
    <xf numFmtId="173" fontId="3" fillId="2" borderId="8" xfId="0" applyNumberFormat="1" applyFont="1" applyFill="1" applyBorder="1" applyAlignment="1">
      <alignment horizontal="right"/>
    </xf>
    <xf numFmtId="172" fontId="3" fillId="0" borderId="0" xfId="0" applyNumberFormat="1" applyFont="1" applyFill="1" applyBorder="1" applyAlignment="1" applyProtection="1">
      <alignment vertical="top"/>
      <protection locked="0"/>
    </xf>
    <xf numFmtId="172" fontId="3" fillId="0" borderId="0" xfId="0" applyNumberFormat="1" applyFont="1" applyFill="1" applyAlignment="1">
      <alignment vertical="top"/>
    </xf>
    <xf numFmtId="173" fontId="3" fillId="0" borderId="8" xfId="0" applyNumberFormat="1" applyFont="1" applyFill="1" applyBorder="1" applyAlignment="1">
      <alignment horizontal="right" vertical="top"/>
    </xf>
    <xf numFmtId="170" fontId="3" fillId="0" borderId="0" xfId="0" applyNumberFormat="1" applyFont="1" applyFill="1" applyBorder="1" applyAlignment="1">
      <alignment vertical="top"/>
    </xf>
    <xf numFmtId="0" fontId="3" fillId="2" borderId="7" xfId="0" applyFont="1" applyFill="1" applyBorder="1" applyAlignment="1">
      <alignment horizontal="center" vertical="top"/>
    </xf>
    <xf numFmtId="170" fontId="3" fillId="2" borderId="0" xfId="0" applyNumberFormat="1" applyFont="1" applyFill="1" applyBorder="1" applyAlignment="1">
      <alignment horizontal="right" vertical="top"/>
    </xf>
    <xf numFmtId="171" fontId="3" fillId="2" borderId="8" xfId="0" applyNumberFormat="1" applyFont="1" applyFill="1" applyBorder="1" applyAlignment="1">
      <alignment horizontal="right" vertical="top"/>
    </xf>
    <xf numFmtId="172" fontId="3" fillId="2" borderId="0" xfId="0" applyNumberFormat="1" applyFont="1" applyFill="1" applyBorder="1" applyAlignment="1" applyProtection="1">
      <alignment vertical="top"/>
      <protection locked="0"/>
    </xf>
    <xf numFmtId="172" fontId="3" fillId="2" borderId="8" xfId="0" applyNumberFormat="1" applyFont="1" applyFill="1" applyBorder="1" applyAlignment="1">
      <alignment vertical="top"/>
    </xf>
    <xf numFmtId="172" fontId="3" fillId="2" borderId="0" xfId="0" applyNumberFormat="1" applyFont="1" applyFill="1" applyAlignment="1">
      <alignment vertical="top"/>
    </xf>
    <xf numFmtId="173" fontId="3" fillId="2" borderId="8" xfId="0" applyNumberFormat="1" applyFont="1" applyFill="1" applyBorder="1" applyAlignment="1">
      <alignment horizontal="right" vertical="top"/>
    </xf>
    <xf numFmtId="170" fontId="3" fillId="2" borderId="8" xfId="0" applyNumberFormat="1" applyFont="1" applyFill="1" applyBorder="1" applyAlignment="1"/>
    <xf numFmtId="170" fontId="3" fillId="2" borderId="0" xfId="0" applyNumberFormat="1" applyFont="1" applyFill="1" applyAlignment="1"/>
    <xf numFmtId="172" fontId="3" fillId="2" borderId="19" xfId="0" applyNumberFormat="1" applyFont="1" applyFill="1" applyBorder="1" applyAlignment="1">
      <alignment vertical="top"/>
    </xf>
    <xf numFmtId="170" fontId="3" fillId="2" borderId="19" xfId="0" applyNumberFormat="1" applyFont="1" applyFill="1" applyBorder="1" applyAlignment="1">
      <alignment horizontal="right" vertical="top"/>
    </xf>
    <xf numFmtId="170" fontId="3" fillId="2" borderId="8" xfId="0" applyNumberFormat="1" applyFont="1" applyFill="1" applyBorder="1" applyAlignment="1">
      <alignment vertical="top"/>
    </xf>
    <xf numFmtId="170" fontId="3" fillId="2" borderId="0" xfId="0" applyNumberFormat="1" applyFont="1" applyFill="1" applyAlignment="1">
      <alignment vertical="top"/>
    </xf>
    <xf numFmtId="172" fontId="14" fillId="2" borderId="0" xfId="0" applyNumberFormat="1" applyFont="1" applyFill="1" applyBorder="1" applyAlignment="1"/>
    <xf numFmtId="172" fontId="14" fillId="0" borderId="0" xfId="0" applyNumberFormat="1" applyFont="1" applyFill="1" applyBorder="1" applyAlignment="1">
      <alignment vertical="top"/>
    </xf>
    <xf numFmtId="0" fontId="3" fillId="0" borderId="14" xfId="0" applyFont="1" applyFill="1" applyBorder="1" applyAlignment="1">
      <alignment horizontal="center" vertical="center"/>
    </xf>
    <xf numFmtId="172" fontId="3" fillId="0" borderId="17" xfId="0" applyNumberFormat="1" applyFont="1" applyFill="1" applyBorder="1" applyAlignment="1">
      <alignment vertical="center"/>
    </xf>
    <xf numFmtId="172" fontId="3" fillId="0" borderId="15" xfId="0" applyNumberFormat="1" applyFont="1" applyFill="1" applyBorder="1" applyAlignment="1">
      <alignment vertical="center"/>
    </xf>
    <xf numFmtId="174" fontId="3" fillId="0" borderId="16" xfId="0" applyNumberFormat="1" applyFont="1" applyFill="1" applyBorder="1" applyAlignment="1">
      <alignment vertical="center"/>
    </xf>
    <xf numFmtId="172" fontId="3" fillId="0" borderId="16" xfId="0" applyNumberFormat="1" applyFont="1" applyFill="1" applyBorder="1" applyAlignment="1">
      <alignment vertical="center"/>
    </xf>
    <xf numFmtId="0" fontId="17" fillId="0" borderId="23" xfId="2" applyFont="1" applyBorder="1" applyAlignment="1">
      <alignment horizontal="center"/>
    </xf>
    <xf numFmtId="1" fontId="17" fillId="0" borderId="23" xfId="2" applyNumberFormat="1" applyFont="1" applyBorder="1"/>
    <xf numFmtId="172" fontId="0" fillId="0" borderId="0" xfId="0" applyNumberFormat="1"/>
    <xf numFmtId="0" fontId="12" fillId="0" borderId="0" xfId="0" applyFont="1" applyFill="1" applyAlignment="1">
      <alignment horizontal="right"/>
    </xf>
    <xf numFmtId="172" fontId="0" fillId="0" borderId="0" xfId="0" applyNumberFormat="1" applyAlignment="1"/>
    <xf numFmtId="183" fontId="14" fillId="0" borderId="8" xfId="0" applyNumberFormat="1" applyFont="1" applyFill="1" applyBorder="1" applyAlignment="1">
      <alignment horizontal="center" vertical="center"/>
    </xf>
    <xf numFmtId="183" fontId="14" fillId="2" borderId="8" xfId="0" applyNumberFormat="1" applyFont="1" applyFill="1" applyBorder="1" applyAlignment="1">
      <alignment horizontal="center" vertical="center"/>
    </xf>
    <xf numFmtId="183" fontId="9" fillId="0" borderId="16" xfId="0" applyNumberFormat="1" applyFont="1" applyFill="1" applyBorder="1" applyAlignment="1">
      <alignment horizontal="center" vertical="center"/>
    </xf>
    <xf numFmtId="183" fontId="3" fillId="0" borderId="8" xfId="0" applyNumberFormat="1" applyFont="1" applyFill="1" applyBorder="1" applyAlignment="1">
      <alignment horizontal="center" vertical="center"/>
    </xf>
    <xf numFmtId="183" fontId="14" fillId="0" borderId="11" xfId="0" applyNumberFormat="1" applyFont="1" applyFill="1" applyBorder="1" applyAlignment="1">
      <alignment horizontal="center" vertical="center"/>
    </xf>
    <xf numFmtId="183" fontId="11" fillId="0" borderId="11" xfId="0" applyNumberFormat="1" applyFont="1" applyFill="1" applyBorder="1" applyAlignment="1">
      <alignment horizontal="center" vertical="center"/>
    </xf>
    <xf numFmtId="9" fontId="14" fillId="0" borderId="0" xfId="1" applyFont="1" applyFill="1" applyBorder="1" applyAlignment="1">
      <alignment horizontal="center" vertical="center"/>
    </xf>
    <xf numFmtId="9" fontId="14" fillId="2" borderId="0" xfId="1" applyFont="1" applyFill="1" applyBorder="1" applyAlignment="1">
      <alignment horizontal="center" vertical="center"/>
    </xf>
    <xf numFmtId="9" fontId="9" fillId="0" borderId="15" xfId="1" applyFont="1" applyFill="1" applyBorder="1" applyAlignment="1">
      <alignment horizontal="center" vertical="center"/>
    </xf>
    <xf numFmtId="9" fontId="3" fillId="0" borderId="0" xfId="1" applyFont="1" applyFill="1" applyBorder="1" applyAlignment="1">
      <alignment horizontal="center" vertical="center"/>
    </xf>
    <xf numFmtId="170" fontId="3" fillId="0" borderId="19" xfId="0" applyNumberFormat="1" applyFont="1" applyFill="1" applyBorder="1" applyAlignment="1"/>
    <xf numFmtId="170" fontId="3" fillId="0" borderId="19" xfId="0" applyNumberFormat="1" applyFont="1" applyFill="1" applyBorder="1" applyAlignment="1">
      <alignment vertical="top"/>
    </xf>
    <xf numFmtId="174" fontId="9" fillId="0" borderId="17" xfId="0" applyNumberFormat="1" applyFont="1" applyFill="1" applyBorder="1" applyAlignment="1">
      <alignment vertical="center"/>
    </xf>
    <xf numFmtId="170" fontId="3" fillId="0" borderId="3" xfId="0" applyNumberFormat="1" applyFont="1" applyFill="1" applyBorder="1" applyAlignment="1"/>
    <xf numFmtId="170" fontId="3" fillId="0" borderId="2" xfId="0" applyNumberFormat="1" applyFont="1" applyFill="1" applyBorder="1" applyAlignment="1"/>
    <xf numFmtId="0" fontId="9" fillId="0" borderId="17" xfId="0" applyFont="1" applyFill="1" applyBorder="1" applyAlignment="1">
      <alignment horizontal="centerContinuous" vertical="center"/>
    </xf>
    <xf numFmtId="0" fontId="9" fillId="0" borderId="15" xfId="0" applyFont="1" applyFill="1" applyBorder="1" applyAlignment="1">
      <alignment horizontal="centerContinuous" vertical="center"/>
    </xf>
    <xf numFmtId="0" fontId="9" fillId="0" borderId="16" xfId="0" applyFont="1" applyFill="1" applyBorder="1" applyAlignment="1">
      <alignment horizontal="centerContinuous" vertical="center"/>
    </xf>
    <xf numFmtId="0" fontId="9" fillId="0" borderId="14" xfId="0" applyFont="1" applyFill="1" applyBorder="1" applyAlignment="1">
      <alignment horizontal="center" vertical="center"/>
    </xf>
    <xf numFmtId="0" fontId="26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2" fontId="3" fillId="0" borderId="3" xfId="0" applyNumberFormat="1" applyFont="1" applyFill="1" applyBorder="1" applyAlignment="1">
      <alignment vertical="center"/>
    </xf>
    <xf numFmtId="0" fontId="26" fillId="0" borderId="0" xfId="0" applyFont="1" applyBorder="1" applyAlignment="1">
      <alignment vertical="center"/>
    </xf>
  </cellXfs>
  <cellStyles count="3">
    <cellStyle name="Prozent" xfId="1" builtinId="5"/>
    <cellStyle name="Standard" xfId="0" builtinId="0"/>
    <cellStyle name="Standard_Fabi2001" xfId="2" xr:uid="{ED919568-BA9E-4E96-903B-7FC3544C39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CH"/>
              <a:t>Finanzausgleichsbilanz 1995
Finanzkraftabhängige Zahlungen in Franken je Einwohner</a:t>
            </a:r>
          </a:p>
        </c:rich>
      </c:tx>
      <c:layout>
        <c:manualLayout>
          <c:xMode val="edge"/>
          <c:yMode val="edge"/>
          <c:x val="0.16911784550916376"/>
          <c:y val="2.744420583790662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4951058123489822E-2"/>
          <c:y val="0.14922825534366904"/>
          <c:w val="0.90073637208990609"/>
          <c:h val="0.7701550189575563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6969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Grafik!$A$3:$A$28</c:f>
              <c:strCache>
                <c:ptCount val="26"/>
                <c:pt idx="0">
                  <c:v>ZG</c:v>
                </c:pt>
                <c:pt idx="1">
                  <c:v>BS</c:v>
                </c:pt>
                <c:pt idx="2">
                  <c:v>GE</c:v>
                </c:pt>
                <c:pt idx="3">
                  <c:v>ZH</c:v>
                </c:pt>
                <c:pt idx="4">
                  <c:v>BL</c:v>
                </c:pt>
                <c:pt idx="5">
                  <c:v>NW</c:v>
                </c:pt>
                <c:pt idx="6">
                  <c:v>AG</c:v>
                </c:pt>
                <c:pt idx="7">
                  <c:v>VD</c:v>
                </c:pt>
                <c:pt idx="8">
                  <c:v>SH</c:v>
                </c:pt>
                <c:pt idx="9">
                  <c:v>SG</c:v>
                </c:pt>
                <c:pt idx="10">
                  <c:v>SO</c:v>
                </c:pt>
                <c:pt idx="11">
                  <c:v>GL</c:v>
                </c:pt>
                <c:pt idx="12">
                  <c:v>TG</c:v>
                </c:pt>
                <c:pt idx="13">
                  <c:v>SZ</c:v>
                </c:pt>
                <c:pt idx="14">
                  <c:v>LU</c:v>
                </c:pt>
                <c:pt idx="15">
                  <c:v>BE</c:v>
                </c:pt>
                <c:pt idx="16">
                  <c:v>AR</c:v>
                </c:pt>
                <c:pt idx="17">
                  <c:v>TI</c:v>
                </c:pt>
                <c:pt idx="18">
                  <c:v>GR</c:v>
                </c:pt>
                <c:pt idx="19">
                  <c:v>FR</c:v>
                </c:pt>
                <c:pt idx="20">
                  <c:v>AI</c:v>
                </c:pt>
                <c:pt idx="21">
                  <c:v>NE</c:v>
                </c:pt>
                <c:pt idx="22">
                  <c:v>OW</c:v>
                </c:pt>
                <c:pt idx="23">
                  <c:v>VS</c:v>
                </c:pt>
                <c:pt idx="24">
                  <c:v>UR</c:v>
                </c:pt>
                <c:pt idx="25">
                  <c:v>JU</c:v>
                </c:pt>
              </c:strCache>
            </c:strRef>
          </c:cat>
          <c:val>
            <c:numRef>
              <c:f>Grafik!$B$3:$B$28</c:f>
              <c:numCache>
                <c:formatCode>0</c:formatCode>
                <c:ptCount val="26"/>
                <c:pt idx="0">
                  <c:v>-869.31535034708577</c:v>
                </c:pt>
                <c:pt idx="1">
                  <c:v>-395.51413762909499</c:v>
                </c:pt>
                <c:pt idx="2">
                  <c:v>-345.43767281685291</c:v>
                </c:pt>
                <c:pt idx="3">
                  <c:v>-305.19568785345308</c:v>
                </c:pt>
                <c:pt idx="4">
                  <c:v>-88.906202453939258</c:v>
                </c:pt>
                <c:pt idx="5">
                  <c:v>-2.6140651518123379</c:v>
                </c:pt>
                <c:pt idx="6">
                  <c:v>14.309862345899484</c:v>
                </c:pt>
                <c:pt idx="7">
                  <c:v>107.11522584387681</c:v>
                </c:pt>
                <c:pt idx="8">
                  <c:v>116.84645241513884</c:v>
                </c:pt>
                <c:pt idx="9">
                  <c:v>148.87274065420294</c:v>
                </c:pt>
                <c:pt idx="10">
                  <c:v>159.085771392895</c:v>
                </c:pt>
                <c:pt idx="11">
                  <c:v>170.52941435626801</c:v>
                </c:pt>
                <c:pt idx="12">
                  <c:v>174.71594946449778</c:v>
                </c:pt>
                <c:pt idx="13">
                  <c:v>178.94635769463119</c:v>
                </c:pt>
                <c:pt idx="14">
                  <c:v>326.59295005706684</c:v>
                </c:pt>
                <c:pt idx="15">
                  <c:v>380.67636931531337</c:v>
                </c:pt>
                <c:pt idx="16">
                  <c:v>399.5109447683401</c:v>
                </c:pt>
                <c:pt idx="17">
                  <c:v>466.95235424344224</c:v>
                </c:pt>
                <c:pt idx="18">
                  <c:v>583.12009734729929</c:v>
                </c:pt>
                <c:pt idx="19">
                  <c:v>589.91995835552211</c:v>
                </c:pt>
                <c:pt idx="20">
                  <c:v>705.74982909730625</c:v>
                </c:pt>
                <c:pt idx="21">
                  <c:v>765.84479393077106</c:v>
                </c:pt>
                <c:pt idx="22">
                  <c:v>915.97871017104717</c:v>
                </c:pt>
                <c:pt idx="23">
                  <c:v>1143.4609858040619</c:v>
                </c:pt>
                <c:pt idx="24">
                  <c:v>1438.1124207556727</c:v>
                </c:pt>
                <c:pt idx="25">
                  <c:v>1448.2547849582247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F0-4490-9E85-4E46948F0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18298944"/>
        <c:axId val="1"/>
      </c:barChart>
      <c:catAx>
        <c:axId val="1618298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618298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78740157480314965" l="0.78740157480314965" r="0.59055118110236227" t="0.98425196850393704" header="0.51181102362204722" footer="0.51181102362204722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12</xdr:row>
      <xdr:rowOff>41275</xdr:rowOff>
    </xdr:from>
    <xdr:to>
      <xdr:col>41</xdr:col>
      <xdr:colOff>0</xdr:colOff>
      <xdr:row>15</xdr:row>
      <xdr:rowOff>136525</xdr:rowOff>
    </xdr:to>
    <xdr:sp macro="" textlink="">
      <xdr:nvSpPr>
        <xdr:cNvPr id="6145" name="Text Box 1">
          <a:extLst>
            <a:ext uri="{FF2B5EF4-FFF2-40B4-BE49-F238E27FC236}">
              <a16:creationId xmlns:a16="http://schemas.microsoft.com/office/drawing/2014/main" id="{F4090BEA-025A-6E39-E2C2-E180340741D1}"/>
            </a:ext>
          </a:extLst>
        </xdr:cNvPr>
        <xdr:cNvSpPr txBox="1">
          <a:spLocks noChangeArrowheads="1"/>
        </xdr:cNvSpPr>
      </xdr:nvSpPr>
      <xdr:spPr bwMode="auto">
        <a:xfrm>
          <a:off x="24041100" y="2105025"/>
          <a:ext cx="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de-CH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CH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Für 2003 keine Beiträge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</xdr:row>
      <xdr:rowOff>0</xdr:rowOff>
    </xdr:from>
    <xdr:to>
      <xdr:col>11</xdr:col>
      <xdr:colOff>495300</xdr:colOff>
      <xdr:row>28</xdr:row>
      <xdr:rowOff>6350</xdr:rowOff>
    </xdr:to>
    <xdr:graphicFrame macro="">
      <xdr:nvGraphicFramePr>
        <xdr:cNvPr id="4167" name="Diagramm 2">
          <a:extLst>
            <a:ext uri="{FF2B5EF4-FFF2-40B4-BE49-F238E27FC236}">
              <a16:creationId xmlns:a16="http://schemas.microsoft.com/office/drawing/2014/main" id="{D8C8DBBC-8948-7835-FC36-4E01F2A895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13974-D165-479B-AB06-9E430D502060}">
  <dimension ref="A1:AA35"/>
  <sheetViews>
    <sheetView tabSelected="1" workbookViewId="0">
      <selection activeCell="A50" sqref="A50"/>
    </sheetView>
  </sheetViews>
  <sheetFormatPr baseColWidth="10" defaultRowHeight="14"/>
  <cols>
    <col min="1" max="1" width="5.08203125" customWidth="1"/>
    <col min="2" max="3" width="7.25" customWidth="1"/>
    <col min="4" max="6" width="7.83203125" customWidth="1"/>
    <col min="7" max="7" width="9.25" customWidth="1"/>
    <col min="8" max="13" width="8" customWidth="1"/>
    <col min="14" max="14" width="7.83203125" customWidth="1"/>
    <col min="15" max="15" width="5.08203125" customWidth="1"/>
    <col min="16" max="17" width="7.08203125" customWidth="1"/>
    <col min="18" max="27" width="7.83203125" customWidth="1"/>
  </cols>
  <sheetData>
    <row r="1" spans="1:27" ht="15.5">
      <c r="A1" s="1" t="s">
        <v>158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5"/>
      <c r="N1" s="5"/>
      <c r="O1" s="210" t="s">
        <v>158</v>
      </c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5"/>
    </row>
    <row r="2" spans="1:27">
      <c r="A2" s="7" t="s">
        <v>0</v>
      </c>
      <c r="B2" s="2"/>
      <c r="C2" s="2"/>
      <c r="D2" s="3"/>
      <c r="E2" s="3"/>
      <c r="F2" s="8"/>
      <c r="G2" s="3"/>
      <c r="H2" s="3"/>
      <c r="I2" s="3"/>
      <c r="J2" s="3"/>
      <c r="K2" s="3"/>
      <c r="L2" s="3"/>
      <c r="M2" s="5"/>
      <c r="N2" s="5"/>
      <c r="O2" s="7" t="s">
        <v>1</v>
      </c>
      <c r="P2" s="6"/>
      <c r="Q2" s="6"/>
      <c r="R2" s="3"/>
      <c r="S2" s="3"/>
      <c r="T2" s="3"/>
      <c r="U2" s="3"/>
      <c r="V2" s="3"/>
      <c r="W2" s="3"/>
      <c r="X2" s="3"/>
      <c r="Y2" s="3"/>
      <c r="Z2" s="3"/>
      <c r="AA2" s="5"/>
    </row>
    <row r="3" spans="1:27">
      <c r="A3" s="2"/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  <c r="P3" s="6"/>
      <c r="Q3" s="6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9"/>
      <c r="B4" s="10" t="s">
        <v>2</v>
      </c>
      <c r="C4" s="11" t="s">
        <v>3</v>
      </c>
      <c r="D4" s="12" t="s">
        <v>4</v>
      </c>
      <c r="E4" s="13"/>
      <c r="F4" s="14"/>
      <c r="G4" s="13" t="s">
        <v>118</v>
      </c>
      <c r="H4" s="13"/>
      <c r="I4" s="13"/>
      <c r="J4" s="13"/>
      <c r="K4" s="13"/>
      <c r="L4" s="14"/>
      <c r="M4" s="15" t="s">
        <v>5</v>
      </c>
      <c r="N4" s="16"/>
      <c r="O4" s="9"/>
      <c r="P4" s="10" t="s">
        <v>2</v>
      </c>
      <c r="Q4" s="11" t="s">
        <v>3</v>
      </c>
      <c r="R4" s="12" t="s">
        <v>4</v>
      </c>
      <c r="S4" s="13"/>
      <c r="T4" s="14"/>
      <c r="U4" s="273" t="s">
        <v>118</v>
      </c>
      <c r="V4" s="274"/>
      <c r="W4" s="274"/>
      <c r="X4" s="274"/>
      <c r="Y4" s="275"/>
      <c r="Z4" s="275"/>
      <c r="AA4" s="17"/>
    </row>
    <row r="5" spans="1:27">
      <c r="A5" s="18" t="s">
        <v>6</v>
      </c>
      <c r="B5" s="19" t="s">
        <v>7</v>
      </c>
      <c r="C5" s="20" t="s">
        <v>8</v>
      </c>
      <c r="D5" s="21" t="s">
        <v>9</v>
      </c>
      <c r="E5" s="21" t="s">
        <v>10</v>
      </c>
      <c r="F5" s="21" t="s">
        <v>11</v>
      </c>
      <c r="G5" s="22" t="s">
        <v>12</v>
      </c>
      <c r="H5" s="22" t="s">
        <v>13</v>
      </c>
      <c r="I5" s="22" t="s">
        <v>16</v>
      </c>
      <c r="J5" s="22" t="s">
        <v>19</v>
      </c>
      <c r="K5" s="22" t="s">
        <v>14</v>
      </c>
      <c r="L5" s="21" t="s">
        <v>15</v>
      </c>
      <c r="M5" s="22" t="s">
        <v>17</v>
      </c>
      <c r="N5" s="21" t="s">
        <v>18</v>
      </c>
      <c r="O5" s="18" t="s">
        <v>6</v>
      </c>
      <c r="P5" s="19" t="s">
        <v>7</v>
      </c>
      <c r="Q5" s="20" t="s">
        <v>8</v>
      </c>
      <c r="R5" s="21" t="s">
        <v>9</v>
      </c>
      <c r="S5" s="21" t="s">
        <v>10</v>
      </c>
      <c r="T5" s="21" t="s">
        <v>11</v>
      </c>
      <c r="U5" s="22" t="s">
        <v>12</v>
      </c>
      <c r="V5" s="22" t="s">
        <v>13</v>
      </c>
      <c r="W5" s="22" t="s">
        <v>16</v>
      </c>
      <c r="X5" s="22" t="s">
        <v>160</v>
      </c>
      <c r="Y5" s="21" t="s">
        <v>14</v>
      </c>
      <c r="Z5" s="21" t="s">
        <v>15</v>
      </c>
      <c r="AA5" s="23" t="s">
        <v>5</v>
      </c>
    </row>
    <row r="6" spans="1:27">
      <c r="A6" s="24"/>
      <c r="B6" s="25" t="s">
        <v>161</v>
      </c>
      <c r="C6" s="26">
        <v>1995</v>
      </c>
      <c r="D6" s="27" t="s">
        <v>20</v>
      </c>
      <c r="E6" s="27" t="s">
        <v>21</v>
      </c>
      <c r="F6" s="27" t="s">
        <v>22</v>
      </c>
      <c r="G6" s="28" t="s">
        <v>23</v>
      </c>
      <c r="H6" s="28" t="s">
        <v>24</v>
      </c>
      <c r="I6" s="28" t="s">
        <v>25</v>
      </c>
      <c r="J6" s="28" t="s">
        <v>27</v>
      </c>
      <c r="K6" s="28"/>
      <c r="L6" s="27"/>
      <c r="M6" s="28" t="s">
        <v>26</v>
      </c>
      <c r="N6" s="27" t="s">
        <v>190</v>
      </c>
      <c r="O6" s="24"/>
      <c r="P6" s="25" t="s">
        <v>161</v>
      </c>
      <c r="Q6" s="26">
        <v>1995</v>
      </c>
      <c r="R6" s="27" t="s">
        <v>20</v>
      </c>
      <c r="S6" s="27" t="s">
        <v>21</v>
      </c>
      <c r="T6" s="27" t="s">
        <v>22</v>
      </c>
      <c r="U6" s="28" t="s">
        <v>23</v>
      </c>
      <c r="V6" s="28" t="s">
        <v>24</v>
      </c>
      <c r="W6" s="28" t="s">
        <v>25</v>
      </c>
      <c r="X6" s="28" t="s">
        <v>162</v>
      </c>
      <c r="Y6" s="27"/>
      <c r="Z6" s="27"/>
      <c r="AA6" s="191"/>
    </row>
    <row r="7" spans="1:27" s="192" customFormat="1">
      <c r="A7" s="29" t="s">
        <v>28</v>
      </c>
      <c r="B7" s="30">
        <v>159</v>
      </c>
      <c r="C7" s="31">
        <v>1187.8</v>
      </c>
      <c r="D7" s="37">
        <v>71.422454545454073</v>
      </c>
      <c r="E7" s="220">
        <v>1721.9719524904153</v>
      </c>
      <c r="F7" s="38">
        <v>0</v>
      </c>
      <c r="G7" s="39">
        <v>-216120.38517390346</v>
      </c>
      <c r="H7" s="37">
        <v>-23564.318600383758</v>
      </c>
      <c r="I7" s="37">
        <v>-22791.013855384961</v>
      </c>
      <c r="J7" s="37">
        <v>-25609.274251500239</v>
      </c>
      <c r="K7" s="37">
        <v>-37914.766367711665</v>
      </c>
      <c r="L7" s="38">
        <v>-38305.074190483319</v>
      </c>
      <c r="M7" s="37">
        <v>-362511.43803233153</v>
      </c>
      <c r="N7" s="38">
        <v>-305.19568785345308</v>
      </c>
      <c r="O7" s="29" t="s">
        <v>28</v>
      </c>
      <c r="P7" s="30">
        <v>159</v>
      </c>
      <c r="Q7" s="32">
        <v>1187.8</v>
      </c>
      <c r="R7" s="221">
        <v>6.0130034134916716E-2</v>
      </c>
      <c r="S7" s="221">
        <v>1.44971540031185</v>
      </c>
      <c r="T7" s="222">
        <v>0</v>
      </c>
      <c r="U7" s="268">
        <v>-181.95014747760857</v>
      </c>
      <c r="V7" s="221">
        <v>-19.838624852991884</v>
      </c>
      <c r="W7" s="221">
        <v>-19.187585330345986</v>
      </c>
      <c r="X7" s="221">
        <v>-21.560257830863986</v>
      </c>
      <c r="Y7" s="271">
        <v>-31.920160269162878</v>
      </c>
      <c r="Z7" s="272">
        <v>-32.248757526926518</v>
      </c>
      <c r="AA7" s="222">
        <v>-305.19568785345308</v>
      </c>
    </row>
    <row r="8" spans="1:27" s="202" customFormat="1">
      <c r="A8" s="35" t="s">
        <v>29</v>
      </c>
      <c r="B8" s="197">
        <v>71</v>
      </c>
      <c r="C8" s="36">
        <v>951.8</v>
      </c>
      <c r="D8" s="133">
        <v>201843.10684356536</v>
      </c>
      <c r="E8" s="229">
        <v>6578.6641436063383</v>
      </c>
      <c r="F8" s="131">
        <v>335.43652506586352</v>
      </c>
      <c r="G8" s="230">
        <v>102721.21321567034</v>
      </c>
      <c r="H8" s="133">
        <v>8229.2395089560378</v>
      </c>
      <c r="I8" s="133">
        <v>6362.1881898152824</v>
      </c>
      <c r="J8" s="133">
        <v>4815.3985954474356</v>
      </c>
      <c r="K8" s="133">
        <v>16824.975195635438</v>
      </c>
      <c r="L8" s="131">
        <v>14617.546096553162</v>
      </c>
      <c r="M8" s="133">
        <v>362327.76831431524</v>
      </c>
      <c r="N8" s="131">
        <v>380.67636931531337</v>
      </c>
      <c r="O8" s="35" t="s">
        <v>29</v>
      </c>
      <c r="P8" s="197">
        <v>71</v>
      </c>
      <c r="Q8" s="231">
        <v>951.8</v>
      </c>
      <c r="R8" s="232">
        <v>212.06462160492265</v>
      </c>
      <c r="S8" s="232">
        <v>6.9118135570564601</v>
      </c>
      <c r="T8" s="40">
        <v>0.35242332955018235</v>
      </c>
      <c r="U8" s="269">
        <v>107.9231069717066</v>
      </c>
      <c r="V8" s="232">
        <v>8.6459755294768215</v>
      </c>
      <c r="W8" s="232">
        <v>6.6843750680975864</v>
      </c>
      <c r="X8" s="232">
        <v>5.0592546705688548</v>
      </c>
      <c r="Y8" s="232">
        <v>17.677006929644293</v>
      </c>
      <c r="Z8" s="40">
        <v>15.357791654289938</v>
      </c>
      <c r="AA8" s="40">
        <v>380.67636931531337</v>
      </c>
    </row>
    <row r="9" spans="1:27" s="192" customFormat="1">
      <c r="A9" s="33" t="s">
        <v>30</v>
      </c>
      <c r="B9" s="224">
        <v>70</v>
      </c>
      <c r="C9" s="34">
        <v>339.6</v>
      </c>
      <c r="D9" s="225">
        <v>57000.134411727813</v>
      </c>
      <c r="E9" s="226">
        <v>1337.7202972294108</v>
      </c>
      <c r="F9" s="227">
        <v>366.63472998627276</v>
      </c>
      <c r="G9" s="194">
        <v>33396.639597372203</v>
      </c>
      <c r="H9" s="225">
        <v>3535.5805111282784</v>
      </c>
      <c r="I9" s="225">
        <v>2483.335350784816</v>
      </c>
      <c r="J9" s="225">
        <v>1845.416911644332</v>
      </c>
      <c r="K9" s="225">
        <v>4966.3486035221258</v>
      </c>
      <c r="L9" s="227">
        <v>5979.1554259846289</v>
      </c>
      <c r="M9" s="225">
        <v>110910.9658393799</v>
      </c>
      <c r="N9" s="227">
        <v>326.59295005706684</v>
      </c>
      <c r="O9" s="33" t="s">
        <v>30</v>
      </c>
      <c r="P9" s="224">
        <v>70</v>
      </c>
      <c r="Q9" s="228">
        <v>339.6</v>
      </c>
      <c r="R9" s="225">
        <v>167.84491876244937</v>
      </c>
      <c r="S9" s="226">
        <v>3.9391057044446725</v>
      </c>
      <c r="T9" s="227">
        <v>1.0796075676863155</v>
      </c>
      <c r="U9" s="193">
        <v>98.341105999329216</v>
      </c>
      <c r="V9" s="225">
        <v>10.411014461508476</v>
      </c>
      <c r="W9" s="225">
        <v>7.3125304793428025</v>
      </c>
      <c r="X9" s="225">
        <v>5.434089845831366</v>
      </c>
      <c r="Y9" s="225">
        <v>14.624112495648191</v>
      </c>
      <c r="Z9" s="227">
        <v>17.60646474082635</v>
      </c>
      <c r="AA9" s="227">
        <v>326.59295005706684</v>
      </c>
    </row>
    <row r="10" spans="1:27" s="202" customFormat="1">
      <c r="A10" s="233" t="s">
        <v>31</v>
      </c>
      <c r="B10" s="234">
        <v>38</v>
      </c>
      <c r="C10" s="235">
        <v>35.200000000000003</v>
      </c>
      <c r="D10" s="147">
        <v>14757.010454368359</v>
      </c>
      <c r="E10" s="236">
        <v>10619.298060555271</v>
      </c>
      <c r="F10" s="237">
        <v>65.480097092914164</v>
      </c>
      <c r="G10" s="238">
        <v>10131.165268345234</v>
      </c>
      <c r="H10" s="147">
        <v>2545.3392003134286</v>
      </c>
      <c r="I10" s="147">
        <v>1844.0795344617895</v>
      </c>
      <c r="J10" s="147">
        <v>7866.7197587344326</v>
      </c>
      <c r="K10" s="147">
        <v>1511.38630080302</v>
      </c>
      <c r="L10" s="237">
        <v>1281.0785359252438</v>
      </c>
      <c r="M10" s="147">
        <v>50621.557210599683</v>
      </c>
      <c r="N10" s="237">
        <v>1438.1124207556727</v>
      </c>
      <c r="O10" s="233" t="s">
        <v>31</v>
      </c>
      <c r="P10" s="234">
        <v>38</v>
      </c>
      <c r="Q10" s="239">
        <v>35.200000000000003</v>
      </c>
      <c r="R10" s="147">
        <v>419.23325154455563</v>
      </c>
      <c r="S10" s="236">
        <v>301.68460399304746</v>
      </c>
      <c r="T10" s="237">
        <v>1.8602300310486977</v>
      </c>
      <c r="U10" s="242">
        <v>287.81719512344415</v>
      </c>
      <c r="V10" s="147">
        <v>72.310772736176943</v>
      </c>
      <c r="W10" s="147">
        <v>52.388623138119016</v>
      </c>
      <c r="X10" s="147">
        <v>223.48635678222817</v>
      </c>
      <c r="Y10" s="147">
        <v>42.937110818267612</v>
      </c>
      <c r="Z10" s="237">
        <v>36.394276588785331</v>
      </c>
      <c r="AA10" s="237">
        <v>1438.1124207556727</v>
      </c>
    </row>
    <row r="11" spans="1:27" s="192" customFormat="1">
      <c r="A11" s="29" t="s">
        <v>32</v>
      </c>
      <c r="B11" s="30">
        <v>77</v>
      </c>
      <c r="C11" s="31">
        <v>121.3</v>
      </c>
      <c r="D11" s="37">
        <v>17759.224029580084</v>
      </c>
      <c r="E11" s="220">
        <v>1014.1712946080337</v>
      </c>
      <c r="F11" s="38">
        <v>0</v>
      </c>
      <c r="G11" s="39">
        <v>1029.3399518174156</v>
      </c>
      <c r="H11" s="37">
        <v>129.17748872988113</v>
      </c>
      <c r="I11" s="37">
        <v>239.62779845183155</v>
      </c>
      <c r="J11" s="37">
        <v>-400.81010172869361</v>
      </c>
      <c r="K11" s="37">
        <v>963.32207764195095</v>
      </c>
      <c r="L11" s="38">
        <v>972.14064925826153</v>
      </c>
      <c r="M11" s="37">
        <v>21706.193188358764</v>
      </c>
      <c r="N11" s="38">
        <v>178.94635769463119</v>
      </c>
      <c r="O11" s="29" t="s">
        <v>32</v>
      </c>
      <c r="P11" s="30">
        <v>77</v>
      </c>
      <c r="Q11" s="32">
        <v>121.3</v>
      </c>
      <c r="R11" s="221">
        <v>146.40745284072617</v>
      </c>
      <c r="S11" s="221">
        <v>8.3608515631330071</v>
      </c>
      <c r="T11" s="222">
        <v>0</v>
      </c>
      <c r="U11" s="268">
        <v>8.4859023233092792</v>
      </c>
      <c r="V11" s="221">
        <v>1.0649421989272971</v>
      </c>
      <c r="W11" s="221">
        <v>1.9754971018287846</v>
      </c>
      <c r="X11" s="221">
        <v>-3.3042877306569962</v>
      </c>
      <c r="Y11" s="221">
        <v>7.9416494446986894</v>
      </c>
      <c r="Z11" s="222">
        <v>8.0143499526649755</v>
      </c>
      <c r="AA11" s="222">
        <v>178.94635769463119</v>
      </c>
    </row>
    <row r="12" spans="1:27" s="202" customFormat="1">
      <c r="A12" s="35" t="s">
        <v>33</v>
      </c>
      <c r="B12" s="197">
        <v>41</v>
      </c>
      <c r="C12" s="36">
        <v>31.3</v>
      </c>
      <c r="D12" s="133">
        <v>7438.7336838829024</v>
      </c>
      <c r="E12" s="229">
        <v>4720.1008061970178</v>
      </c>
      <c r="F12" s="131">
        <v>70.243692835038416</v>
      </c>
      <c r="G12" s="230">
        <v>8116.455489236404</v>
      </c>
      <c r="H12" s="133">
        <v>1947.6340785100838</v>
      </c>
      <c r="I12" s="133">
        <v>1429.6067103263747</v>
      </c>
      <c r="J12" s="133">
        <v>2627.348304528859</v>
      </c>
      <c r="K12" s="133">
        <v>1035.8686213345281</v>
      </c>
      <c r="L12" s="131">
        <v>1284.142241502569</v>
      </c>
      <c r="M12" s="133">
        <v>28670.133628353778</v>
      </c>
      <c r="N12" s="131">
        <v>915.97871017104717</v>
      </c>
      <c r="O12" s="35" t="s">
        <v>33</v>
      </c>
      <c r="P12" s="197">
        <v>41</v>
      </c>
      <c r="Q12" s="231">
        <v>31.3</v>
      </c>
      <c r="R12" s="232">
        <v>237.65922312724928</v>
      </c>
      <c r="S12" s="232">
        <v>150.80194269000057</v>
      </c>
      <c r="T12" s="40">
        <v>2.2442074388191187</v>
      </c>
      <c r="U12" s="269">
        <v>259.31167697240909</v>
      </c>
      <c r="V12" s="232">
        <v>62.224730942814176</v>
      </c>
      <c r="W12" s="232">
        <v>45.674335793174912</v>
      </c>
      <c r="X12" s="232">
        <v>83.940840400283037</v>
      </c>
      <c r="Y12" s="232">
        <v>33.094844132093549</v>
      </c>
      <c r="Z12" s="40">
        <v>41.026908674203483</v>
      </c>
      <c r="AA12" s="40">
        <v>915.97871017104717</v>
      </c>
    </row>
    <row r="13" spans="1:27" s="192" customFormat="1">
      <c r="A13" s="33" t="s">
        <v>34</v>
      </c>
      <c r="B13" s="224">
        <v>92</v>
      </c>
      <c r="C13" s="34">
        <v>35.5</v>
      </c>
      <c r="D13" s="225">
        <v>3394.4351368587099</v>
      </c>
      <c r="E13" s="226">
        <v>1614.5796242390361</v>
      </c>
      <c r="F13" s="227">
        <v>0</v>
      </c>
      <c r="G13" s="194">
        <v>-3700.9665192838834</v>
      </c>
      <c r="H13" s="225">
        <v>-478.79146166326967</v>
      </c>
      <c r="I13" s="225">
        <v>-218.58029755755561</v>
      </c>
      <c r="J13" s="225">
        <v>-614.59581358163211</v>
      </c>
      <c r="K13" s="225">
        <v>-22.741417438446543</v>
      </c>
      <c r="L13" s="227">
        <v>-66.138564462296202</v>
      </c>
      <c r="M13" s="225">
        <v>-92.799312889337997</v>
      </c>
      <c r="N13" s="227">
        <v>-2.6140651518123379</v>
      </c>
      <c r="O13" s="33" t="s">
        <v>34</v>
      </c>
      <c r="P13" s="224">
        <v>92</v>
      </c>
      <c r="Q13" s="228">
        <v>35.5</v>
      </c>
      <c r="R13" s="225">
        <v>95.617891179118587</v>
      </c>
      <c r="S13" s="226">
        <v>45.481116175747495</v>
      </c>
      <c r="T13" s="227">
        <v>0</v>
      </c>
      <c r="U13" s="193">
        <v>-104.25257800799672</v>
      </c>
      <c r="V13" s="225">
        <v>-13.487083427134356</v>
      </c>
      <c r="W13" s="225">
        <v>-6.1571914804945242</v>
      </c>
      <c r="X13" s="225">
        <v>-17.312558129060058</v>
      </c>
      <c r="Y13" s="225">
        <v>-0.64060330812525479</v>
      </c>
      <c r="Z13" s="227">
        <v>-1.8630581538674986</v>
      </c>
      <c r="AA13" s="227">
        <v>-2.6140651518123379</v>
      </c>
    </row>
    <row r="14" spans="1:27" s="202" customFormat="1">
      <c r="A14" s="233" t="s">
        <v>35</v>
      </c>
      <c r="B14" s="234">
        <v>76</v>
      </c>
      <c r="C14" s="235">
        <v>39.299999999999997</v>
      </c>
      <c r="D14" s="147">
        <v>8163.0317785662673</v>
      </c>
      <c r="E14" s="236">
        <v>287.80066732811326</v>
      </c>
      <c r="F14" s="237">
        <v>0</v>
      </c>
      <c r="G14" s="238">
        <v>-2801.97760972983</v>
      </c>
      <c r="H14" s="147">
        <v>94.119627368862041</v>
      </c>
      <c r="I14" s="147">
        <v>106.73544258753164</v>
      </c>
      <c r="J14" s="147">
        <v>-125.95382740311744</v>
      </c>
      <c r="K14" s="147">
        <v>496.7227763560773</v>
      </c>
      <c r="L14" s="237">
        <v>481.32712912742699</v>
      </c>
      <c r="M14" s="147">
        <v>6701.8059842013317</v>
      </c>
      <c r="N14" s="237">
        <v>170.52941435626801</v>
      </c>
      <c r="O14" s="233" t="s">
        <v>35</v>
      </c>
      <c r="P14" s="234">
        <v>76</v>
      </c>
      <c r="Q14" s="239">
        <v>39.299999999999997</v>
      </c>
      <c r="R14" s="147">
        <v>207.71073227903989</v>
      </c>
      <c r="S14" s="236">
        <v>7.3231721966441041</v>
      </c>
      <c r="T14" s="237">
        <v>0</v>
      </c>
      <c r="U14" s="242">
        <v>-71.297140196687792</v>
      </c>
      <c r="V14" s="147">
        <v>2.3949014597674823</v>
      </c>
      <c r="W14" s="147">
        <v>2.7159145696572939</v>
      </c>
      <c r="X14" s="147">
        <v>-3.2049319949902659</v>
      </c>
      <c r="Y14" s="147">
        <v>12.639256395828941</v>
      </c>
      <c r="Z14" s="237">
        <v>12.247509647008322</v>
      </c>
      <c r="AA14" s="237">
        <v>170.52941435626801</v>
      </c>
    </row>
    <row r="15" spans="1:27" s="192" customFormat="1">
      <c r="A15" s="29" t="s">
        <v>36</v>
      </c>
      <c r="B15" s="30">
        <v>224</v>
      </c>
      <c r="C15" s="31">
        <v>91.6</v>
      </c>
      <c r="D15" s="37">
        <v>0</v>
      </c>
      <c r="E15" s="220">
        <v>89.501910470199931</v>
      </c>
      <c r="F15" s="38">
        <v>0</v>
      </c>
      <c r="G15" s="39">
        <v>-69468.683759855921</v>
      </c>
      <c r="H15" s="37">
        <v>-1709.7183811532298</v>
      </c>
      <c r="I15" s="37">
        <v>-1865.7216931562898</v>
      </c>
      <c r="J15" s="37">
        <v>-2109.3857852662609</v>
      </c>
      <c r="K15" s="37">
        <v>-2086.0123054220658</v>
      </c>
      <c r="L15" s="38">
        <v>-2479.266077409487</v>
      </c>
      <c r="M15" s="37">
        <v>-79629.286091793052</v>
      </c>
      <c r="N15" s="38">
        <v>-869.31535034708577</v>
      </c>
      <c r="O15" s="29" t="s">
        <v>36</v>
      </c>
      <c r="P15" s="30">
        <v>224</v>
      </c>
      <c r="Q15" s="32">
        <v>91.6</v>
      </c>
      <c r="R15" s="221">
        <v>0</v>
      </c>
      <c r="S15" s="221">
        <v>0.9770950924694316</v>
      </c>
      <c r="T15" s="222">
        <v>0</v>
      </c>
      <c r="U15" s="268">
        <v>-758.39174410323062</v>
      </c>
      <c r="V15" s="221">
        <v>-18.665047829183731</v>
      </c>
      <c r="W15" s="221">
        <v>-20.368140754981329</v>
      </c>
      <c r="X15" s="221">
        <v>-23.028229096793243</v>
      </c>
      <c r="Y15" s="221">
        <v>-22.773060102860981</v>
      </c>
      <c r="Z15" s="222">
        <v>-27.066223552505317</v>
      </c>
      <c r="AA15" s="222">
        <v>-869.31535034708577</v>
      </c>
    </row>
    <row r="16" spans="1:27" s="202" customFormat="1">
      <c r="A16" s="35" t="s">
        <v>37</v>
      </c>
      <c r="B16" s="197">
        <v>62</v>
      </c>
      <c r="C16" s="36">
        <v>226.1</v>
      </c>
      <c r="D16" s="133">
        <v>76327.452719925481</v>
      </c>
      <c r="E16" s="229">
        <v>6466.2805402716995</v>
      </c>
      <c r="F16" s="131">
        <v>0</v>
      </c>
      <c r="G16" s="230">
        <v>26879.65429851149</v>
      </c>
      <c r="H16" s="133">
        <v>5074.202993734647</v>
      </c>
      <c r="I16" s="133">
        <v>3317.7311577501482</v>
      </c>
      <c r="J16" s="133">
        <v>4751.6621248591318</v>
      </c>
      <c r="K16" s="133">
        <v>4190.6818549769669</v>
      </c>
      <c r="L16" s="131">
        <v>6373.2368941539753</v>
      </c>
      <c r="M16" s="133">
        <v>133380.90258418355</v>
      </c>
      <c r="N16" s="131">
        <v>589.91995835552211</v>
      </c>
      <c r="O16" s="35" t="s">
        <v>37</v>
      </c>
      <c r="P16" s="197">
        <v>62</v>
      </c>
      <c r="Q16" s="231">
        <v>226.1</v>
      </c>
      <c r="R16" s="232">
        <v>337.5827187966629</v>
      </c>
      <c r="S16" s="232">
        <v>28.599206281608577</v>
      </c>
      <c r="T16" s="40">
        <v>0</v>
      </c>
      <c r="U16" s="269">
        <v>118.88391994034272</v>
      </c>
      <c r="V16" s="232">
        <v>22.442295416783047</v>
      </c>
      <c r="W16" s="232">
        <v>14.673733559266468</v>
      </c>
      <c r="X16" s="232">
        <v>21.015754643339815</v>
      </c>
      <c r="Y16" s="232">
        <v>18.534638898615512</v>
      </c>
      <c r="Z16" s="40">
        <v>28.187690818903032</v>
      </c>
      <c r="AA16" s="40">
        <v>589.91995835552211</v>
      </c>
    </row>
    <row r="17" spans="1:27" s="192" customFormat="1">
      <c r="A17" s="33" t="s">
        <v>38</v>
      </c>
      <c r="B17" s="224">
        <v>83</v>
      </c>
      <c r="C17" s="34">
        <v>237</v>
      </c>
      <c r="D17" s="225">
        <v>23177.04656790958</v>
      </c>
      <c r="E17" s="226">
        <v>1386.1549972834055</v>
      </c>
      <c r="F17" s="227">
        <v>22.268053898560467</v>
      </c>
      <c r="G17" s="194">
        <v>14489.657830548427</v>
      </c>
      <c r="H17" s="225">
        <v>-1376.3357480580694</v>
      </c>
      <c r="I17" s="225">
        <v>-414.16895777590202</v>
      </c>
      <c r="J17" s="225">
        <v>-2478.3340112970022</v>
      </c>
      <c r="K17" s="225">
        <v>1493.0778138479293</v>
      </c>
      <c r="L17" s="227">
        <v>1403.9612737591863</v>
      </c>
      <c r="M17" s="225">
        <v>37703.327820116116</v>
      </c>
      <c r="N17" s="227">
        <v>159.085771392895</v>
      </c>
      <c r="O17" s="33" t="s">
        <v>38</v>
      </c>
      <c r="P17" s="224">
        <v>83</v>
      </c>
      <c r="Q17" s="228">
        <v>237</v>
      </c>
      <c r="R17" s="225">
        <v>97.793445434217631</v>
      </c>
      <c r="S17" s="226">
        <v>5.8487552627991795</v>
      </c>
      <c r="T17" s="227">
        <v>9.3958033327259355E-2</v>
      </c>
      <c r="U17" s="193">
        <v>61.137796753368889</v>
      </c>
      <c r="V17" s="225">
        <v>-5.8073238314686471</v>
      </c>
      <c r="W17" s="225">
        <v>-1.7475483450460001</v>
      </c>
      <c r="X17" s="225">
        <v>-10.457105532898744</v>
      </c>
      <c r="Y17" s="225">
        <v>6.2999063875440058</v>
      </c>
      <c r="Z17" s="227">
        <v>5.9238872310514186</v>
      </c>
      <c r="AA17" s="227">
        <v>159.085771392895</v>
      </c>
    </row>
    <row r="18" spans="1:27" s="202" customFormat="1">
      <c r="A18" s="233" t="s">
        <v>39</v>
      </c>
      <c r="B18" s="234">
        <v>164</v>
      </c>
      <c r="C18" s="235">
        <v>199.9</v>
      </c>
      <c r="D18" s="147">
        <v>1.3420000000018628</v>
      </c>
      <c r="E18" s="236">
        <v>0</v>
      </c>
      <c r="F18" s="237">
        <v>0</v>
      </c>
      <c r="G18" s="238">
        <v>-47561.203236159563</v>
      </c>
      <c r="H18" s="147">
        <v>-3985.4189804800553</v>
      </c>
      <c r="I18" s="147">
        <v>-3947.9119121893273</v>
      </c>
      <c r="J18" s="147">
        <v>-3963.6884260948227</v>
      </c>
      <c r="K18" s="147">
        <v>-8490.7145575647137</v>
      </c>
      <c r="L18" s="237">
        <v>-11115.680999567605</v>
      </c>
      <c r="M18" s="147">
        <v>-79063.27611205609</v>
      </c>
      <c r="N18" s="237">
        <v>-395.51413762909499</v>
      </c>
      <c r="O18" s="233" t="s">
        <v>39</v>
      </c>
      <c r="P18" s="234">
        <v>164</v>
      </c>
      <c r="Q18" s="239">
        <v>199.9</v>
      </c>
      <c r="R18" s="147">
        <v>6.7133566783484878E-3</v>
      </c>
      <c r="S18" s="236">
        <v>0</v>
      </c>
      <c r="T18" s="237">
        <v>0</v>
      </c>
      <c r="U18" s="242">
        <v>-237.92497867013287</v>
      </c>
      <c r="V18" s="147">
        <v>-19.937063434117334</v>
      </c>
      <c r="W18" s="147">
        <v>-19.74943427808568</v>
      </c>
      <c r="X18" s="147">
        <v>-19.828356308628429</v>
      </c>
      <c r="Y18" s="147">
        <v>-42.474810192920025</v>
      </c>
      <c r="Z18" s="237">
        <v>-55.606208101888967</v>
      </c>
      <c r="AA18" s="237">
        <v>-395.51413762909499</v>
      </c>
    </row>
    <row r="19" spans="1:27" s="192" customFormat="1">
      <c r="A19" s="29" t="s">
        <v>40</v>
      </c>
      <c r="B19" s="30">
        <v>106</v>
      </c>
      <c r="C19" s="31">
        <v>250.2</v>
      </c>
      <c r="D19" s="37">
        <v>11039.620695665442</v>
      </c>
      <c r="E19" s="220">
        <v>1039.6411693388359</v>
      </c>
      <c r="F19" s="38">
        <v>0</v>
      </c>
      <c r="G19" s="39">
        <v>-14309.518439430623</v>
      </c>
      <c r="H19" s="37">
        <v>-4366.7709598921219</v>
      </c>
      <c r="I19" s="37">
        <v>-2665.6564538339358</v>
      </c>
      <c r="J19" s="37">
        <v>-5681.7050687539877</v>
      </c>
      <c r="K19" s="37">
        <v>-3026.3299628589416</v>
      </c>
      <c r="L19" s="38">
        <v>-4273.6128342102693</v>
      </c>
      <c r="M19" s="37">
        <v>-22244.3318539756</v>
      </c>
      <c r="N19" s="38">
        <v>-88.906202453939258</v>
      </c>
      <c r="O19" s="29" t="s">
        <v>40</v>
      </c>
      <c r="P19" s="30">
        <v>106</v>
      </c>
      <c r="Q19" s="32">
        <v>250.2</v>
      </c>
      <c r="R19" s="221">
        <v>44.123184235273555</v>
      </c>
      <c r="S19" s="221">
        <v>4.1552404849673694</v>
      </c>
      <c r="T19" s="222">
        <v>0</v>
      </c>
      <c r="U19" s="268">
        <v>-57.192319901801056</v>
      </c>
      <c r="V19" s="221">
        <v>-17.453121342494494</v>
      </c>
      <c r="W19" s="221">
        <v>-10.654102533309096</v>
      </c>
      <c r="X19" s="221">
        <v>-22.708653352334085</v>
      </c>
      <c r="Y19" s="221">
        <v>-12.095643336766354</v>
      </c>
      <c r="Z19" s="222">
        <v>-17.080786707475099</v>
      </c>
      <c r="AA19" s="222">
        <v>-88.906202453939258</v>
      </c>
    </row>
    <row r="20" spans="1:27" s="202" customFormat="1">
      <c r="A20" s="35" t="s">
        <v>41</v>
      </c>
      <c r="B20" s="197">
        <v>86</v>
      </c>
      <c r="C20" s="36">
        <v>73.7</v>
      </c>
      <c r="D20" s="133">
        <v>4582.0814468032968</v>
      </c>
      <c r="E20" s="229">
        <v>3459.7527915992832</v>
      </c>
      <c r="F20" s="131">
        <v>0</v>
      </c>
      <c r="G20" s="230">
        <v>2312.457695950955</v>
      </c>
      <c r="H20" s="133">
        <v>-654.32051680141785</v>
      </c>
      <c r="I20" s="133">
        <v>-250.94713230980466</v>
      </c>
      <c r="J20" s="133">
        <v>-1370.0500476743402</v>
      </c>
      <c r="K20" s="133">
        <v>310.46325390706028</v>
      </c>
      <c r="L20" s="131">
        <v>222.14605152069777</v>
      </c>
      <c r="M20" s="133">
        <v>8611.5835429957333</v>
      </c>
      <c r="N20" s="131">
        <v>116.84645241513884</v>
      </c>
      <c r="O20" s="35" t="s">
        <v>41</v>
      </c>
      <c r="P20" s="197">
        <v>86</v>
      </c>
      <c r="Q20" s="231">
        <v>73.7</v>
      </c>
      <c r="R20" s="232">
        <v>62.172068477656673</v>
      </c>
      <c r="S20" s="232">
        <v>46.943728515594074</v>
      </c>
      <c r="T20" s="40">
        <v>0</v>
      </c>
      <c r="U20" s="269">
        <v>31.376630881288399</v>
      </c>
      <c r="V20" s="232">
        <v>-8.8781616933706626</v>
      </c>
      <c r="W20" s="232">
        <v>-3.4049814424668203</v>
      </c>
      <c r="X20" s="232">
        <v>-18.589552885676259</v>
      </c>
      <c r="Y20" s="232">
        <v>4.2125271900550922</v>
      </c>
      <c r="Z20" s="40">
        <v>3.0141933720583141</v>
      </c>
      <c r="AA20" s="40">
        <v>116.84645241513884</v>
      </c>
    </row>
    <row r="21" spans="1:27" s="192" customFormat="1">
      <c r="A21" s="33" t="s">
        <v>42</v>
      </c>
      <c r="B21" s="224">
        <v>65</v>
      </c>
      <c r="C21" s="34">
        <v>54</v>
      </c>
      <c r="D21" s="225">
        <v>10949.888534906968</v>
      </c>
      <c r="E21" s="226">
        <v>0</v>
      </c>
      <c r="F21" s="227">
        <v>21.133263982141042</v>
      </c>
      <c r="G21" s="194">
        <v>6210.9712846712282</v>
      </c>
      <c r="H21" s="225">
        <v>975.68396443467816</v>
      </c>
      <c r="I21" s="225">
        <v>644.84896573137394</v>
      </c>
      <c r="J21" s="225">
        <v>528.9193607227653</v>
      </c>
      <c r="K21" s="225">
        <v>1144.47925810742</v>
      </c>
      <c r="L21" s="227">
        <v>1097.666384933794</v>
      </c>
      <c r="M21" s="225">
        <v>21573.591017490366</v>
      </c>
      <c r="N21" s="227">
        <v>399.5109447683401</v>
      </c>
      <c r="O21" s="33" t="s">
        <v>42</v>
      </c>
      <c r="P21" s="224">
        <v>65</v>
      </c>
      <c r="Q21" s="228">
        <v>54</v>
      </c>
      <c r="R21" s="225">
        <v>202.7757136093883</v>
      </c>
      <c r="S21" s="226">
        <v>0</v>
      </c>
      <c r="T21" s="227">
        <v>0.39135674041001928</v>
      </c>
      <c r="U21" s="193">
        <v>115.01798675317089</v>
      </c>
      <c r="V21" s="225">
        <v>18.06822156360515</v>
      </c>
      <c r="W21" s="225">
        <v>11.941647513543963</v>
      </c>
      <c r="X21" s="225">
        <v>9.7948029763475049</v>
      </c>
      <c r="Y21" s="225">
        <v>21.194060335322593</v>
      </c>
      <c r="Z21" s="227">
        <v>20.327155276551739</v>
      </c>
      <c r="AA21" s="227">
        <v>399.5109447683401</v>
      </c>
    </row>
    <row r="22" spans="1:27" s="202" customFormat="1">
      <c r="A22" s="233" t="s">
        <v>43</v>
      </c>
      <c r="B22" s="234">
        <v>38</v>
      </c>
      <c r="C22" s="235">
        <v>14.4</v>
      </c>
      <c r="D22" s="147">
        <v>2198.8522092632261</v>
      </c>
      <c r="E22" s="236">
        <v>0</v>
      </c>
      <c r="F22" s="237">
        <v>46.897811715112766</v>
      </c>
      <c r="G22" s="238">
        <v>4175.6264306722214</v>
      </c>
      <c r="H22" s="147">
        <v>1032.0350417547722</v>
      </c>
      <c r="I22" s="147">
        <v>753.43832979438821</v>
      </c>
      <c r="J22" s="147">
        <v>807.27226876752593</v>
      </c>
      <c r="K22" s="147">
        <v>558.70291888371992</v>
      </c>
      <c r="L22" s="237">
        <v>589.97252815024274</v>
      </c>
      <c r="M22" s="147">
        <v>10162.797539001211</v>
      </c>
      <c r="N22" s="237">
        <v>705.74982909730625</v>
      </c>
      <c r="O22" s="233" t="s">
        <v>43</v>
      </c>
      <c r="P22" s="234">
        <v>38</v>
      </c>
      <c r="Q22" s="239">
        <v>14.4</v>
      </c>
      <c r="R22" s="147">
        <v>152.69807008772403</v>
      </c>
      <c r="S22" s="236">
        <v>0</v>
      </c>
      <c r="T22" s="237">
        <v>3.2567924802161641</v>
      </c>
      <c r="U22" s="242">
        <v>289.97405768557093</v>
      </c>
      <c r="V22" s="147">
        <v>71.669100121859188</v>
      </c>
      <c r="W22" s="147">
        <v>52.3221062357214</v>
      </c>
      <c r="X22" s="147">
        <v>56.06057421996708</v>
      </c>
      <c r="Y22" s="147">
        <v>38.798813811369435</v>
      </c>
      <c r="Z22" s="237">
        <v>40.970314454877965</v>
      </c>
      <c r="AA22" s="237">
        <v>705.74982909730625</v>
      </c>
    </row>
    <row r="23" spans="1:27" s="192" customFormat="1">
      <c r="A23" s="29" t="s">
        <v>44</v>
      </c>
      <c r="B23" s="30">
        <v>86</v>
      </c>
      <c r="C23" s="31">
        <v>442.1</v>
      </c>
      <c r="D23" s="37">
        <v>52192.772398486319</v>
      </c>
      <c r="E23" s="220">
        <v>2664.2683472478207</v>
      </c>
      <c r="F23" s="38">
        <v>153.46468126021372</v>
      </c>
      <c r="G23" s="39">
        <v>19655.123295693906</v>
      </c>
      <c r="H23" s="37">
        <v>-3876.4228832195513</v>
      </c>
      <c r="I23" s="37">
        <v>-1496.7573992759958</v>
      </c>
      <c r="J23" s="37">
        <v>-6276.196123889059</v>
      </c>
      <c r="K23" s="37">
        <v>1506.9005739072859</v>
      </c>
      <c r="L23" s="38">
        <v>1293.4857530121878</v>
      </c>
      <c r="M23" s="37">
        <v>65816.638643223123</v>
      </c>
      <c r="N23" s="38">
        <v>148.87274065420294</v>
      </c>
      <c r="O23" s="29" t="s">
        <v>44</v>
      </c>
      <c r="P23" s="30">
        <v>86</v>
      </c>
      <c r="Q23" s="32">
        <v>442.1</v>
      </c>
      <c r="R23" s="221">
        <v>118.05648585950308</v>
      </c>
      <c r="S23" s="221">
        <v>6.0263930044058371</v>
      </c>
      <c r="T23" s="222">
        <v>0.34712662578650466</v>
      </c>
      <c r="U23" s="268">
        <v>44.458546246762957</v>
      </c>
      <c r="V23" s="221">
        <v>-8.7682037620890103</v>
      </c>
      <c r="W23" s="221">
        <v>-3.3855629931599087</v>
      </c>
      <c r="X23" s="221">
        <v>-14.196326903164575</v>
      </c>
      <c r="Y23" s="221">
        <v>3.4085061612922094</v>
      </c>
      <c r="Z23" s="222">
        <v>2.9257764148658398</v>
      </c>
      <c r="AA23" s="222">
        <v>148.87274065420294</v>
      </c>
    </row>
    <row r="24" spans="1:27" s="202" customFormat="1">
      <c r="A24" s="35" t="s">
        <v>45</v>
      </c>
      <c r="B24" s="197">
        <v>66</v>
      </c>
      <c r="C24" s="36">
        <v>189.2</v>
      </c>
      <c r="D24" s="133">
        <v>69014.222915266015</v>
      </c>
      <c r="E24" s="229">
        <v>7077.8178318255004</v>
      </c>
      <c r="F24" s="131">
        <v>0</v>
      </c>
      <c r="G24" s="230">
        <v>17025.072263323425</v>
      </c>
      <c r="H24" s="133">
        <v>2964.8438393384777</v>
      </c>
      <c r="I24" s="133">
        <v>2043.9968166378121</v>
      </c>
      <c r="J24" s="133">
        <v>5276.1518246238975</v>
      </c>
      <c r="K24" s="133">
        <v>3328.4096122507954</v>
      </c>
      <c r="L24" s="131">
        <v>3595.8073148431181</v>
      </c>
      <c r="M24" s="133">
        <v>110326.32241810902</v>
      </c>
      <c r="N24" s="131">
        <v>583.12009734729929</v>
      </c>
      <c r="O24" s="35" t="s">
        <v>45</v>
      </c>
      <c r="P24" s="197">
        <v>66</v>
      </c>
      <c r="Q24" s="231">
        <v>189.2</v>
      </c>
      <c r="R24" s="232">
        <v>364.76862005954553</v>
      </c>
      <c r="S24" s="232">
        <v>37.409185157640067</v>
      </c>
      <c r="T24" s="40">
        <v>0</v>
      </c>
      <c r="U24" s="269">
        <v>89.984525704669267</v>
      </c>
      <c r="V24" s="232">
        <v>15.670421983818594</v>
      </c>
      <c r="W24" s="232">
        <v>10.803365838466238</v>
      </c>
      <c r="X24" s="232">
        <v>27.886637550866268</v>
      </c>
      <c r="Y24" s="232">
        <v>17.592016978069744</v>
      </c>
      <c r="Z24" s="40">
        <v>19.005324074223669</v>
      </c>
      <c r="AA24" s="40">
        <v>583.12009734729929</v>
      </c>
    </row>
    <row r="25" spans="1:27" s="192" customFormat="1">
      <c r="A25" s="33" t="s">
        <v>46</v>
      </c>
      <c r="B25" s="224">
        <v>95</v>
      </c>
      <c r="C25" s="34">
        <v>525.4</v>
      </c>
      <c r="D25" s="225">
        <v>29452.59651660571</v>
      </c>
      <c r="E25" s="226">
        <v>3210.3114485906272</v>
      </c>
      <c r="F25" s="227">
        <v>0</v>
      </c>
      <c r="G25" s="194">
        <v>1851.183527666986</v>
      </c>
      <c r="H25" s="225">
        <v>-8517.3748960119792</v>
      </c>
      <c r="I25" s="225">
        <v>-3932.0395727224573</v>
      </c>
      <c r="J25" s="225">
        <v>-10706.404114714918</v>
      </c>
      <c r="K25" s="225">
        <v>-1405.0422790379598</v>
      </c>
      <c r="L25" s="227">
        <v>-2434.8289538404197</v>
      </c>
      <c r="M25" s="225">
        <v>7518.4016765355882</v>
      </c>
      <c r="N25" s="227">
        <v>14.309862345899484</v>
      </c>
      <c r="O25" s="33" t="s">
        <v>46</v>
      </c>
      <c r="P25" s="224">
        <v>95</v>
      </c>
      <c r="Q25" s="228">
        <v>525.4</v>
      </c>
      <c r="R25" s="225">
        <v>56.057473385241174</v>
      </c>
      <c r="S25" s="226">
        <v>6.110223541284026</v>
      </c>
      <c r="T25" s="227">
        <v>0</v>
      </c>
      <c r="U25" s="193">
        <v>3.5233793826931596</v>
      </c>
      <c r="V25" s="225">
        <v>-16.211219824918118</v>
      </c>
      <c r="W25" s="225">
        <v>-7.4838971692471592</v>
      </c>
      <c r="X25" s="225">
        <v>-20.377624885258697</v>
      </c>
      <c r="Y25" s="225">
        <v>-2.6742334964559573</v>
      </c>
      <c r="Z25" s="227">
        <v>-4.6342385874389409</v>
      </c>
      <c r="AA25" s="227">
        <v>14.309862345899484</v>
      </c>
    </row>
    <row r="26" spans="1:27" s="202" customFormat="1">
      <c r="A26" s="233" t="s">
        <v>47</v>
      </c>
      <c r="B26" s="234">
        <v>82</v>
      </c>
      <c r="C26" s="235">
        <v>222.4</v>
      </c>
      <c r="D26" s="147">
        <v>24791.760244316676</v>
      </c>
      <c r="E26" s="236">
        <v>639.88718825266881</v>
      </c>
      <c r="F26" s="237">
        <v>101.01731468721921</v>
      </c>
      <c r="G26" s="238">
        <v>14425.948069362656</v>
      </c>
      <c r="H26" s="147">
        <v>-1012.1013413945194</v>
      </c>
      <c r="I26" s="147">
        <v>-254.22675037559495</v>
      </c>
      <c r="J26" s="147">
        <v>-2470.7065396488847</v>
      </c>
      <c r="K26" s="147">
        <v>1410.1662840530612</v>
      </c>
      <c r="L26" s="237">
        <v>1225.0826916510164</v>
      </c>
      <c r="M26" s="147">
        <v>38856.827160904308</v>
      </c>
      <c r="N26" s="237">
        <v>174.71594946449778</v>
      </c>
      <c r="O26" s="233" t="s">
        <v>47</v>
      </c>
      <c r="P26" s="234">
        <v>82</v>
      </c>
      <c r="Q26" s="239">
        <v>222.4</v>
      </c>
      <c r="R26" s="147">
        <v>111.47374210574044</v>
      </c>
      <c r="S26" s="236">
        <v>2.8771905946612804</v>
      </c>
      <c r="T26" s="237">
        <v>0.45421454445692089</v>
      </c>
      <c r="U26" s="242">
        <v>64.864874412601864</v>
      </c>
      <c r="V26" s="147">
        <v>-4.5508153839681631</v>
      </c>
      <c r="W26" s="147">
        <v>-1.143105891976596</v>
      </c>
      <c r="X26" s="147">
        <v>-11.109291994824122</v>
      </c>
      <c r="Y26" s="147">
        <v>6.340675737648656</v>
      </c>
      <c r="Z26" s="237">
        <v>5.5084653401574473</v>
      </c>
      <c r="AA26" s="237">
        <v>174.71594946449778</v>
      </c>
    </row>
    <row r="27" spans="1:27" s="192" customFormat="1">
      <c r="A27" s="29" t="s">
        <v>48</v>
      </c>
      <c r="B27" s="30">
        <v>70</v>
      </c>
      <c r="C27" s="31">
        <v>300.39999999999998</v>
      </c>
      <c r="D27" s="37">
        <v>92233.066487125616</v>
      </c>
      <c r="E27" s="220">
        <v>6884.7794464227109</v>
      </c>
      <c r="F27" s="38">
        <v>0</v>
      </c>
      <c r="G27" s="39">
        <v>22709.447629486262</v>
      </c>
      <c r="H27" s="37">
        <v>3057.8347990323587</v>
      </c>
      <c r="I27" s="37">
        <v>2184.8896054887064</v>
      </c>
      <c r="J27" s="37">
        <v>1720.6487186590023</v>
      </c>
      <c r="K27" s="37">
        <v>4815.5814041859094</v>
      </c>
      <c r="L27" s="38">
        <v>6666.2391243294778</v>
      </c>
      <c r="M27" s="37">
        <v>140272.48721473003</v>
      </c>
      <c r="N27" s="38">
        <v>466.95235424344224</v>
      </c>
      <c r="O27" s="29" t="s">
        <v>48</v>
      </c>
      <c r="P27" s="30">
        <v>70</v>
      </c>
      <c r="Q27" s="32">
        <v>300.39999999999998</v>
      </c>
      <c r="R27" s="221">
        <v>307.03417605567785</v>
      </c>
      <c r="S27" s="221">
        <v>22.918706546014352</v>
      </c>
      <c r="T27" s="222">
        <v>0</v>
      </c>
      <c r="U27" s="268">
        <v>75.597362281911657</v>
      </c>
      <c r="V27" s="221">
        <v>10.179210382930622</v>
      </c>
      <c r="W27" s="221">
        <v>7.2732676614138034</v>
      </c>
      <c r="X27" s="221">
        <v>5.7278585840845615</v>
      </c>
      <c r="Y27" s="221">
        <v>16.030563928714745</v>
      </c>
      <c r="Z27" s="222">
        <v>22.191208802694668</v>
      </c>
      <c r="AA27" s="222">
        <v>466.95235424344224</v>
      </c>
    </row>
    <row r="28" spans="1:27" s="202" customFormat="1">
      <c r="A28" s="35" t="s">
        <v>49</v>
      </c>
      <c r="B28" s="197">
        <v>91</v>
      </c>
      <c r="C28" s="36">
        <v>614.79999999999995</v>
      </c>
      <c r="D28" s="133">
        <v>86728.546022521536</v>
      </c>
      <c r="E28" s="229">
        <v>7238.1461047216726</v>
      </c>
      <c r="F28" s="131">
        <v>0</v>
      </c>
      <c r="G28" s="230">
        <v>-164.295274066329</v>
      </c>
      <c r="H28" s="133">
        <v>-8222.7446999530457</v>
      </c>
      <c r="I28" s="133">
        <v>-3584.5043577530087</v>
      </c>
      <c r="J28" s="133">
        <v>-14089.192518131606</v>
      </c>
      <c r="K28" s="133">
        <v>-496.57521109193561</v>
      </c>
      <c r="L28" s="131">
        <v>-1554.9392174317986</v>
      </c>
      <c r="M28" s="133">
        <v>65854.440848815459</v>
      </c>
      <c r="N28" s="131">
        <v>107.11522584387681</v>
      </c>
      <c r="O28" s="35" t="s">
        <v>49</v>
      </c>
      <c r="P28" s="197">
        <v>91</v>
      </c>
      <c r="Q28" s="231">
        <v>614.79999999999995</v>
      </c>
      <c r="R28" s="232">
        <v>141.06790179330113</v>
      </c>
      <c r="S28" s="232">
        <v>11.773171933509554</v>
      </c>
      <c r="T28" s="40">
        <v>0</v>
      </c>
      <c r="U28" s="269">
        <v>-0.26723369236553191</v>
      </c>
      <c r="V28" s="232">
        <v>-13.374666070190381</v>
      </c>
      <c r="W28" s="232">
        <v>-5.8303584218493967</v>
      </c>
      <c r="X28" s="232">
        <v>-22.916708715243342</v>
      </c>
      <c r="Y28" s="232">
        <v>-0.80770203495760517</v>
      </c>
      <c r="Z28" s="40">
        <v>-2.5291789483275839</v>
      </c>
      <c r="AA28" s="40">
        <v>107.11522584387681</v>
      </c>
    </row>
    <row r="29" spans="1:27" s="192" customFormat="1">
      <c r="A29" s="33" t="s">
        <v>50</v>
      </c>
      <c r="B29" s="224">
        <v>30</v>
      </c>
      <c r="C29" s="34">
        <v>268.7</v>
      </c>
      <c r="D29" s="225">
        <v>74661.485526397024</v>
      </c>
      <c r="E29" s="226">
        <v>19626.019783647804</v>
      </c>
      <c r="F29" s="227">
        <v>91.631164040638595</v>
      </c>
      <c r="G29" s="194">
        <v>103432.74664043575</v>
      </c>
      <c r="H29" s="225">
        <v>23795.368251863361</v>
      </c>
      <c r="I29" s="225">
        <v>19112.258088511782</v>
      </c>
      <c r="J29" s="225">
        <v>39747.30776293487</v>
      </c>
      <c r="K29" s="225">
        <v>10925.175358506778</v>
      </c>
      <c r="L29" s="227">
        <v>15855.974309213392</v>
      </c>
      <c r="M29" s="225">
        <v>307247.9668855514</v>
      </c>
      <c r="N29" s="227">
        <v>1143.4609858040619</v>
      </c>
      <c r="O29" s="33" t="s">
        <v>50</v>
      </c>
      <c r="P29" s="224">
        <v>30</v>
      </c>
      <c r="Q29" s="228">
        <v>268.7</v>
      </c>
      <c r="R29" s="225">
        <v>277.86187393523272</v>
      </c>
      <c r="S29" s="226">
        <v>73.040639313910702</v>
      </c>
      <c r="T29" s="227">
        <v>0.34101661347465051</v>
      </c>
      <c r="U29" s="193">
        <v>384.93765031795965</v>
      </c>
      <c r="V29" s="225">
        <v>88.557380915010654</v>
      </c>
      <c r="W29" s="225">
        <v>71.128612164167407</v>
      </c>
      <c r="X29" s="225">
        <v>147.92447995137653</v>
      </c>
      <c r="Y29" s="225">
        <v>40.659379823248152</v>
      </c>
      <c r="Z29" s="227">
        <v>59.009952769681405</v>
      </c>
      <c r="AA29" s="227">
        <v>1143.4609858040619</v>
      </c>
    </row>
    <row r="30" spans="1:27" s="202" customFormat="1">
      <c r="A30" s="233" t="s">
        <v>51</v>
      </c>
      <c r="B30" s="234">
        <v>55</v>
      </c>
      <c r="C30" s="235">
        <v>165.6</v>
      </c>
      <c r="D30" s="147">
        <v>65942.351148254136</v>
      </c>
      <c r="E30" s="236">
        <v>4237.692854943225</v>
      </c>
      <c r="F30" s="237">
        <v>26.240304283795762</v>
      </c>
      <c r="G30" s="238">
        <v>27526.171101449087</v>
      </c>
      <c r="H30" s="147">
        <v>6016.6778657068608</v>
      </c>
      <c r="I30" s="147">
        <v>3854.620695960738</v>
      </c>
      <c r="J30" s="147">
        <v>7636.7738693034607</v>
      </c>
      <c r="K30" s="147">
        <v>5345.0884912624324</v>
      </c>
      <c r="L30" s="237">
        <v>6238.2815437719601</v>
      </c>
      <c r="M30" s="147">
        <v>126823.89787493569</v>
      </c>
      <c r="N30" s="237">
        <v>765.84479393077106</v>
      </c>
      <c r="O30" s="233" t="s">
        <v>51</v>
      </c>
      <c r="P30" s="234">
        <v>55</v>
      </c>
      <c r="Q30" s="239">
        <v>165.6</v>
      </c>
      <c r="R30" s="147">
        <v>398.20260355225929</v>
      </c>
      <c r="S30" s="236">
        <v>25.589932698932518</v>
      </c>
      <c r="T30" s="237">
        <v>0.15845594374272803</v>
      </c>
      <c r="U30" s="242">
        <v>166.22083998459593</v>
      </c>
      <c r="V30" s="147">
        <v>36.33259580740858</v>
      </c>
      <c r="W30" s="147">
        <v>23.276695023917501</v>
      </c>
      <c r="X30" s="147">
        <v>46.115784234924284</v>
      </c>
      <c r="Y30" s="147">
        <v>32.277104415835943</v>
      </c>
      <c r="Z30" s="237">
        <v>37.670782269154351</v>
      </c>
      <c r="AA30" s="237">
        <v>765.84479393077106</v>
      </c>
    </row>
    <row r="31" spans="1:27" s="192" customFormat="1">
      <c r="A31" s="29" t="s">
        <v>52</v>
      </c>
      <c r="B31" s="30">
        <v>156</v>
      </c>
      <c r="C31" s="31">
        <v>395.9</v>
      </c>
      <c r="D31" s="37">
        <v>-0.17599999999947613</v>
      </c>
      <c r="E31" s="220">
        <v>0</v>
      </c>
      <c r="F31" s="131">
        <v>0</v>
      </c>
      <c r="G31" s="39">
        <v>-87316.530861419407</v>
      </c>
      <c r="H31" s="37">
        <v>-7578.473721149946</v>
      </c>
      <c r="I31" s="37">
        <v>-7453.1788514644613</v>
      </c>
      <c r="J31" s="37">
        <v>-9454.7625822421924</v>
      </c>
      <c r="K31" s="37">
        <v>-10691.168474017994</v>
      </c>
      <c r="L31" s="38">
        <v>-14264.48417789805</v>
      </c>
      <c r="M31" s="37">
        <v>-136758.77466819205</v>
      </c>
      <c r="N31" s="38">
        <v>-345.43767281685291</v>
      </c>
      <c r="O31" s="29" t="s">
        <v>52</v>
      </c>
      <c r="P31" s="30">
        <v>156</v>
      </c>
      <c r="Q31" s="32">
        <v>395.9</v>
      </c>
      <c r="R31" s="221">
        <v>-4.4455670623762603E-4</v>
      </c>
      <c r="S31" s="221">
        <v>0</v>
      </c>
      <c r="T31" s="222">
        <v>0</v>
      </c>
      <c r="U31" s="268">
        <v>-220.55198499979645</v>
      </c>
      <c r="V31" s="221">
        <v>-19.142393839732119</v>
      </c>
      <c r="W31" s="221">
        <v>-18.825912734186566</v>
      </c>
      <c r="X31" s="221">
        <v>-23.881693817232112</v>
      </c>
      <c r="Y31" s="221">
        <v>-27.004719560540526</v>
      </c>
      <c r="Z31" s="222">
        <v>-36.030523308658879</v>
      </c>
      <c r="AA31" s="222">
        <v>-345.43767281685291</v>
      </c>
    </row>
    <row r="32" spans="1:27" s="202" customFormat="1">
      <c r="A32" s="35" t="s">
        <v>53</v>
      </c>
      <c r="B32" s="197">
        <v>32</v>
      </c>
      <c r="C32" s="36">
        <v>67.7</v>
      </c>
      <c r="D32" s="133">
        <v>23568.914444859696</v>
      </c>
      <c r="E32" s="229">
        <v>22177.193329963891</v>
      </c>
      <c r="F32" s="131">
        <v>153.42736115223008</v>
      </c>
      <c r="G32" s="230">
        <v>25354.687283634939</v>
      </c>
      <c r="H32" s="133">
        <v>5945.0550192892133</v>
      </c>
      <c r="I32" s="133">
        <v>4497.3505474967451</v>
      </c>
      <c r="J32" s="133">
        <v>7727.4397117010258</v>
      </c>
      <c r="K32" s="133">
        <v>3306.0001759612005</v>
      </c>
      <c r="L32" s="131">
        <v>5316.7810676128875</v>
      </c>
      <c r="M32" s="133">
        <v>98046.848941671822</v>
      </c>
      <c r="N32" s="131">
        <v>1448.2547849582247</v>
      </c>
      <c r="O32" s="35" t="s">
        <v>53</v>
      </c>
      <c r="P32" s="197">
        <v>32</v>
      </c>
      <c r="Q32" s="231">
        <v>67.7</v>
      </c>
      <c r="R32" s="232">
        <v>348.13758411905013</v>
      </c>
      <c r="S32" s="232">
        <v>327.5804036922288</v>
      </c>
      <c r="T32" s="40">
        <v>2.2662830303135904</v>
      </c>
      <c r="U32" s="269">
        <v>374.51532176713351</v>
      </c>
      <c r="V32" s="232">
        <v>87.814697478422644</v>
      </c>
      <c r="W32" s="232">
        <v>66.430584158002134</v>
      </c>
      <c r="X32" s="232">
        <v>114.1423886514184</v>
      </c>
      <c r="Y32" s="232">
        <v>48.833089748319061</v>
      </c>
      <c r="Z32" s="40">
        <v>78.534432313336595</v>
      </c>
      <c r="AA32" s="40">
        <v>1448.2547849582247</v>
      </c>
    </row>
    <row r="33" spans="1:27" ht="15" customHeight="1">
      <c r="A33" s="42" t="s">
        <v>54</v>
      </c>
      <c r="B33" s="43">
        <v>100</v>
      </c>
      <c r="C33" s="44">
        <v>7080.8999999999987</v>
      </c>
      <c r="D33" s="45">
        <v>957288.92267140164</v>
      </c>
      <c r="E33" s="45">
        <v>114091.75459083296</v>
      </c>
      <c r="F33" s="46">
        <v>1453.8750000000005</v>
      </c>
      <c r="G33" s="47">
        <v>441443.56087384903</v>
      </c>
      <c r="H33" s="47">
        <v>65342.792190160944</v>
      </c>
      <c r="I33" s="47">
        <v>48874.707233799309</v>
      </c>
      <c r="J33" s="47">
        <v>85351.059211926753</v>
      </c>
      <c r="K33" s="47">
        <v>64133.350575143711</v>
      </c>
      <c r="L33" s="48">
        <v>74494.025015303225</v>
      </c>
      <c r="M33" s="45"/>
      <c r="N33" s="46"/>
      <c r="O33" s="276" t="s">
        <v>5</v>
      </c>
      <c r="P33" s="43">
        <v>100</v>
      </c>
      <c r="Q33" s="49">
        <v>7080.8999999999987</v>
      </c>
      <c r="R33" s="50">
        <v>135.19311424697452</v>
      </c>
      <c r="S33" s="50">
        <v>16.112606390548233</v>
      </c>
      <c r="T33" s="51">
        <v>0.20532347582934382</v>
      </c>
      <c r="U33" s="270">
        <v>62.342860494266141</v>
      </c>
      <c r="V33" s="47">
        <v>9.2280348811819053</v>
      </c>
      <c r="W33" s="47">
        <v>6.9023298216045017</v>
      </c>
      <c r="X33" s="47">
        <v>12.053702101699892</v>
      </c>
      <c r="Y33" s="47">
        <v>9.0572315066084421</v>
      </c>
      <c r="Z33" s="48">
        <v>10.520417604443395</v>
      </c>
      <c r="AA33" s="51"/>
    </row>
    <row r="34" spans="1:27" ht="18" customHeight="1">
      <c r="A34" s="52" t="s">
        <v>55</v>
      </c>
      <c r="B34" s="53"/>
      <c r="C34" s="54"/>
      <c r="D34" s="45"/>
      <c r="E34" s="45"/>
      <c r="F34" s="46">
        <v>1072834.5522622345</v>
      </c>
      <c r="G34" s="47"/>
      <c r="H34" s="47"/>
      <c r="I34" s="47"/>
      <c r="J34" s="47"/>
      <c r="K34" s="47"/>
      <c r="L34" s="46">
        <v>779639.49510018283</v>
      </c>
      <c r="M34" s="45">
        <v>1852474.0473624174</v>
      </c>
      <c r="N34" s="46">
        <v>261.61562052315634</v>
      </c>
      <c r="O34" s="52"/>
      <c r="P34" s="54"/>
      <c r="Q34" s="54"/>
      <c r="R34" s="45"/>
      <c r="S34" s="45"/>
      <c r="T34" s="46">
        <v>151.51104411335209</v>
      </c>
      <c r="U34" s="270"/>
      <c r="V34" s="47"/>
      <c r="W34" s="47"/>
      <c r="X34" s="47"/>
      <c r="Y34" s="45"/>
      <c r="Z34" s="46">
        <f>L34/C33</f>
        <v>110.10457640980425</v>
      </c>
      <c r="AA34" s="51">
        <v>261.61562052315634</v>
      </c>
    </row>
    <row r="35" spans="1:27">
      <c r="N35" s="256" t="s">
        <v>163</v>
      </c>
      <c r="AA35" s="256" t="s">
        <v>163</v>
      </c>
    </row>
  </sheetData>
  <phoneticPr fontId="16" type="noConversion"/>
  <pageMargins left="0.70866141732283472" right="0.39370078740157483" top="0.78740157480314965" bottom="0.59055118110236227" header="0.51181102362204722" footer="0.51181102362204722"/>
  <pageSetup paperSize="9" orientation="landscape" r:id="rId1"/>
  <headerFooter alignWithMargins="0"/>
  <colBreaks count="1" manualBreakCount="1">
    <brk id="14" max="1048575" man="1"/>
  </colBreaks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A486C-4409-468E-B8A9-52446991D895}">
  <dimension ref="A1:J34"/>
  <sheetViews>
    <sheetView workbookViewId="0">
      <selection activeCell="A50" sqref="A50"/>
    </sheetView>
  </sheetViews>
  <sheetFormatPr baseColWidth="10" defaultRowHeight="14"/>
  <cols>
    <col min="2" max="2" width="23.83203125" customWidth="1"/>
    <col min="3" max="4" width="10.25" customWidth="1"/>
    <col min="5" max="5" width="11.5" customWidth="1"/>
    <col min="6" max="6" width="10.25" customWidth="1"/>
    <col min="7" max="7" width="15.08203125" customWidth="1"/>
    <col min="8" max="10" width="9.58203125" customWidth="1"/>
    <col min="12" max="12" width="11.83203125" bestFit="1" customWidth="1"/>
  </cols>
  <sheetData>
    <row r="1" spans="1:10" ht="16.5" customHeight="1">
      <c r="A1" s="55" t="s">
        <v>159</v>
      </c>
      <c r="B1" s="3"/>
      <c r="C1" s="3"/>
      <c r="D1" s="3"/>
      <c r="E1" s="56"/>
      <c r="F1" s="3"/>
      <c r="G1" s="3"/>
      <c r="H1" s="3"/>
      <c r="I1" s="2"/>
      <c r="J1" s="57"/>
    </row>
    <row r="2" spans="1:10" ht="16.5" customHeight="1">
      <c r="A2" s="55"/>
      <c r="B2" s="3"/>
      <c r="C2" s="3"/>
      <c r="D2" s="3"/>
      <c r="E2" s="56"/>
      <c r="F2" s="3"/>
      <c r="G2" s="3"/>
      <c r="H2" s="3"/>
      <c r="I2" s="2"/>
      <c r="J2" s="57"/>
    </row>
    <row r="3" spans="1:10" ht="14.25" customHeight="1">
      <c r="A3" s="58" t="s">
        <v>56</v>
      </c>
      <c r="B3" s="59" t="s">
        <v>56</v>
      </c>
      <c r="C3" s="60" t="s">
        <v>57</v>
      </c>
      <c r="D3" s="60"/>
      <c r="E3" s="60"/>
      <c r="F3" s="10" t="s">
        <v>149</v>
      </c>
      <c r="G3" s="58" t="s">
        <v>58</v>
      </c>
      <c r="H3" s="58" t="s">
        <v>148</v>
      </c>
      <c r="I3" s="60" t="s">
        <v>59</v>
      </c>
      <c r="J3" s="60"/>
    </row>
    <row r="4" spans="1:10" ht="14.25" customHeight="1">
      <c r="A4" s="61" t="s">
        <v>60</v>
      </c>
      <c r="B4" s="25" t="s">
        <v>61</v>
      </c>
      <c r="C4" s="62" t="s">
        <v>5</v>
      </c>
      <c r="D4" s="62" t="s">
        <v>62</v>
      </c>
      <c r="E4" s="62" t="s">
        <v>63</v>
      </c>
      <c r="F4" s="25" t="s">
        <v>150</v>
      </c>
      <c r="G4" s="61" t="s">
        <v>64</v>
      </c>
      <c r="H4" s="61" t="s">
        <v>164</v>
      </c>
      <c r="I4" s="62" t="s">
        <v>65</v>
      </c>
      <c r="J4" s="62" t="s">
        <v>66</v>
      </c>
    </row>
    <row r="5" spans="1:10" s="160" customFormat="1" ht="15" customHeight="1">
      <c r="A5" s="152" t="s">
        <v>131</v>
      </c>
      <c r="B5" s="153" t="s">
        <v>132</v>
      </c>
      <c r="C5" s="154">
        <v>28386</v>
      </c>
      <c r="D5" s="155">
        <v>12622.290589802355</v>
      </c>
      <c r="E5" s="156">
        <v>15763.709410197645</v>
      </c>
      <c r="F5" s="258">
        <v>55.533394667081112</v>
      </c>
      <c r="G5" s="157" t="s">
        <v>133</v>
      </c>
      <c r="H5" s="264">
        <v>0.1</v>
      </c>
      <c r="I5" s="158">
        <v>10</v>
      </c>
      <c r="J5" s="159">
        <v>35</v>
      </c>
    </row>
    <row r="6" spans="1:10" s="160" customFormat="1" ht="15" customHeight="1">
      <c r="A6" s="161" t="s">
        <v>67</v>
      </c>
      <c r="B6" s="162" t="s">
        <v>134</v>
      </c>
      <c r="C6" s="163">
        <v>11777</v>
      </c>
      <c r="D6" s="164">
        <v>4575.8732619373041</v>
      </c>
      <c r="E6" s="165">
        <v>7201.1267380626959</v>
      </c>
      <c r="F6" s="259">
        <v>61.145680037893314</v>
      </c>
      <c r="G6" s="166" t="s">
        <v>68</v>
      </c>
      <c r="H6" s="265">
        <v>0.1</v>
      </c>
      <c r="I6" s="167">
        <v>10</v>
      </c>
      <c r="J6" s="168">
        <v>35</v>
      </c>
    </row>
    <row r="7" spans="1:10" s="160" customFormat="1" ht="15" customHeight="1">
      <c r="A7" s="152" t="s">
        <v>136</v>
      </c>
      <c r="B7" s="169" t="s">
        <v>192</v>
      </c>
      <c r="C7" s="154">
        <v>87728</v>
      </c>
      <c r="D7" s="155">
        <v>40623.745336877328</v>
      </c>
      <c r="E7" s="156">
        <v>47104.254663122672</v>
      </c>
      <c r="F7" s="258">
        <v>53.693523918387143</v>
      </c>
      <c r="G7" s="157" t="s">
        <v>69</v>
      </c>
      <c r="H7" s="264" t="s">
        <v>129</v>
      </c>
      <c r="I7" s="158">
        <v>20</v>
      </c>
      <c r="J7" s="159">
        <v>50</v>
      </c>
    </row>
    <row r="8" spans="1:10" s="160" customFormat="1" ht="15" customHeight="1">
      <c r="A8" s="161" t="s">
        <v>137</v>
      </c>
      <c r="B8" s="162" t="s">
        <v>70</v>
      </c>
      <c r="C8" s="163">
        <v>114000</v>
      </c>
      <c r="D8" s="164">
        <v>55964.346712545623</v>
      </c>
      <c r="E8" s="165">
        <v>58035.653287454377</v>
      </c>
      <c r="F8" s="259">
        <v>50.908467796012616</v>
      </c>
      <c r="G8" s="166" t="s">
        <v>71</v>
      </c>
      <c r="H8" s="265">
        <v>0.1</v>
      </c>
      <c r="I8" s="167">
        <v>15</v>
      </c>
      <c r="J8" s="168">
        <v>45</v>
      </c>
    </row>
    <row r="9" spans="1:10" s="160" customFormat="1" ht="15" customHeight="1">
      <c r="A9" s="152" t="s">
        <v>137</v>
      </c>
      <c r="B9" s="169" t="s">
        <v>72</v>
      </c>
      <c r="C9" s="154">
        <v>58000</v>
      </c>
      <c r="D9" s="155">
        <v>39193.67715209489</v>
      </c>
      <c r="E9" s="156">
        <v>18806.32284790511</v>
      </c>
      <c r="F9" s="258">
        <v>32.42469456535364</v>
      </c>
      <c r="G9" s="157" t="s">
        <v>71</v>
      </c>
      <c r="H9" s="264">
        <v>0.1</v>
      </c>
      <c r="I9" s="158">
        <v>15</v>
      </c>
      <c r="J9" s="159">
        <v>35</v>
      </c>
    </row>
    <row r="10" spans="1:10" s="160" customFormat="1" ht="15" customHeight="1">
      <c r="A10" s="161" t="s">
        <v>138</v>
      </c>
      <c r="B10" s="162" t="s">
        <v>73</v>
      </c>
      <c r="C10" s="163">
        <v>54983</v>
      </c>
      <c r="D10" s="164">
        <v>31532.303978875967</v>
      </c>
      <c r="E10" s="165">
        <v>23450.696021124033</v>
      </c>
      <c r="F10" s="259">
        <v>42.650812107604231</v>
      </c>
      <c r="G10" s="166" t="s">
        <v>69</v>
      </c>
      <c r="H10" s="265" t="s">
        <v>129</v>
      </c>
      <c r="I10" s="167">
        <v>40</v>
      </c>
      <c r="J10" s="168">
        <v>75</v>
      </c>
    </row>
    <row r="11" spans="1:10" s="160" customFormat="1" ht="15" customHeight="1">
      <c r="A11" s="152" t="s">
        <v>139</v>
      </c>
      <c r="B11" s="169" t="s">
        <v>165</v>
      </c>
      <c r="C11" s="154">
        <v>16445</v>
      </c>
      <c r="D11" s="155">
        <v>6723.3894131273173</v>
      </c>
      <c r="E11" s="156">
        <v>9721.6105868726827</v>
      </c>
      <c r="F11" s="258">
        <v>59.115905058514343</v>
      </c>
      <c r="G11" s="157" t="s">
        <v>69</v>
      </c>
      <c r="H11" s="264" t="s">
        <v>129</v>
      </c>
      <c r="I11" s="158">
        <v>15</v>
      </c>
      <c r="J11" s="159">
        <v>45</v>
      </c>
    </row>
    <row r="12" spans="1:10" s="160" customFormat="1" ht="15" customHeight="1">
      <c r="A12" s="161" t="s">
        <v>140</v>
      </c>
      <c r="B12" s="162" t="s">
        <v>74</v>
      </c>
      <c r="C12" s="163">
        <v>37500</v>
      </c>
      <c r="D12" s="164">
        <v>33081.103302371193</v>
      </c>
      <c r="E12" s="165">
        <v>4418.8966976288102</v>
      </c>
      <c r="F12" s="259">
        <v>11.783724527010159</v>
      </c>
      <c r="G12" s="166" t="s">
        <v>75</v>
      </c>
      <c r="H12" s="265">
        <v>0.1</v>
      </c>
      <c r="I12" s="167">
        <v>60</v>
      </c>
      <c r="J12" s="168">
        <v>75</v>
      </c>
    </row>
    <row r="13" spans="1:10" s="160" customFormat="1" ht="15" customHeight="1">
      <c r="A13" s="152" t="s">
        <v>100</v>
      </c>
      <c r="B13" s="169" t="s">
        <v>76</v>
      </c>
      <c r="C13" s="154">
        <v>357547</v>
      </c>
      <c r="D13" s="155">
        <v>158031.74839884974</v>
      </c>
      <c r="E13" s="156">
        <v>199515.25160115026</v>
      </c>
      <c r="F13" s="258">
        <v>55.801125894260132</v>
      </c>
      <c r="G13" s="157" t="s">
        <v>151</v>
      </c>
      <c r="H13" s="264" t="s">
        <v>129</v>
      </c>
      <c r="I13" s="158">
        <v>10</v>
      </c>
      <c r="J13" s="159">
        <v>35</v>
      </c>
    </row>
    <row r="14" spans="1:10" s="160" customFormat="1" ht="15" customHeight="1">
      <c r="A14" s="161" t="s">
        <v>101</v>
      </c>
      <c r="B14" s="162" t="s">
        <v>77</v>
      </c>
      <c r="C14" s="163">
        <v>127391</v>
      </c>
      <c r="D14" s="164">
        <v>58353.812352922221</v>
      </c>
      <c r="E14" s="165">
        <v>69037.187647077779</v>
      </c>
      <c r="F14" s="259">
        <v>54.193143665626131</v>
      </c>
      <c r="G14" s="166" t="s">
        <v>151</v>
      </c>
      <c r="H14" s="265" t="s">
        <v>129</v>
      </c>
      <c r="I14" s="167">
        <v>10</v>
      </c>
      <c r="J14" s="168">
        <v>35</v>
      </c>
    </row>
    <row r="15" spans="1:10" s="160" customFormat="1" ht="15" customHeight="1">
      <c r="A15" s="152" t="s">
        <v>102</v>
      </c>
      <c r="B15" s="169" t="s">
        <v>78</v>
      </c>
      <c r="C15" s="154">
        <v>115432.239</v>
      </c>
      <c r="D15" s="155">
        <v>56080.368323433475</v>
      </c>
      <c r="E15" s="156">
        <v>59351.870676566527</v>
      </c>
      <c r="F15" s="258">
        <v>51.41706614264541</v>
      </c>
      <c r="G15" s="157" t="s">
        <v>79</v>
      </c>
      <c r="H15" s="264">
        <v>0.1</v>
      </c>
      <c r="I15" s="158">
        <v>20</v>
      </c>
      <c r="J15" s="159">
        <v>60</v>
      </c>
    </row>
    <row r="16" spans="1:10" s="160" customFormat="1" ht="15" customHeight="1">
      <c r="A16" s="161" t="s">
        <v>141</v>
      </c>
      <c r="B16" s="162" t="s">
        <v>166</v>
      </c>
      <c r="C16" s="163">
        <v>11245.493000000002</v>
      </c>
      <c r="D16" s="164">
        <v>9597.3161199917813</v>
      </c>
      <c r="E16" s="165">
        <v>1648.1768800082209</v>
      </c>
      <c r="F16" s="259">
        <v>14.656332808247896</v>
      </c>
      <c r="G16" s="166" t="s">
        <v>121</v>
      </c>
      <c r="H16" s="265">
        <v>0.1</v>
      </c>
      <c r="I16" s="167">
        <v>30</v>
      </c>
      <c r="J16" s="168">
        <v>40</v>
      </c>
    </row>
    <row r="17" spans="1:10" s="160" customFormat="1" ht="15" customHeight="1">
      <c r="A17" s="152" t="s">
        <v>142</v>
      </c>
      <c r="B17" s="169" t="s">
        <v>80</v>
      </c>
      <c r="C17" s="154">
        <v>62000.016000000011</v>
      </c>
      <c r="D17" s="155">
        <v>33174.102560731102</v>
      </c>
      <c r="E17" s="156">
        <v>28825.913439268905</v>
      </c>
      <c r="F17" s="258">
        <v>46.493396774718413</v>
      </c>
      <c r="G17" s="157" t="s">
        <v>122</v>
      </c>
      <c r="H17" s="264" t="s">
        <v>129</v>
      </c>
      <c r="I17" s="158">
        <v>30</v>
      </c>
      <c r="J17" s="159">
        <v>70</v>
      </c>
    </row>
    <row r="18" spans="1:10" s="160" customFormat="1" ht="15" customHeight="1">
      <c r="A18" s="161" t="s">
        <v>143</v>
      </c>
      <c r="B18" s="162" t="s">
        <v>81</v>
      </c>
      <c r="C18" s="163">
        <v>387769</v>
      </c>
      <c r="D18" s="164">
        <v>276228.44480639452</v>
      </c>
      <c r="E18" s="165">
        <v>111540.5551936055</v>
      </c>
      <c r="F18" s="259">
        <v>28.764691141789438</v>
      </c>
      <c r="G18" s="166" t="s">
        <v>123</v>
      </c>
      <c r="H18" s="265">
        <v>0.05</v>
      </c>
      <c r="I18" s="167">
        <v>27</v>
      </c>
      <c r="J18" s="168">
        <v>47</v>
      </c>
    </row>
    <row r="19" spans="1:10" s="160" customFormat="1" ht="15" customHeight="1">
      <c r="A19" s="152" t="s">
        <v>144</v>
      </c>
      <c r="B19" s="169" t="s">
        <v>119</v>
      </c>
      <c r="C19" s="154">
        <v>7765</v>
      </c>
      <c r="D19" s="155">
        <v>5808.2888397549696</v>
      </c>
      <c r="E19" s="156">
        <v>1956.7111602450304</v>
      </c>
      <c r="F19" s="258">
        <v>25.199113460979145</v>
      </c>
      <c r="G19" s="157" t="s">
        <v>123</v>
      </c>
      <c r="H19" s="264">
        <v>0.05</v>
      </c>
      <c r="I19" s="158">
        <v>22</v>
      </c>
      <c r="J19" s="159">
        <v>37</v>
      </c>
    </row>
    <row r="20" spans="1:10" s="160" customFormat="1" ht="15" customHeight="1">
      <c r="A20" s="161" t="s">
        <v>145</v>
      </c>
      <c r="B20" s="162" t="s">
        <v>120</v>
      </c>
      <c r="C20" s="163">
        <v>42863</v>
      </c>
      <c r="D20" s="164">
        <v>29438.547074392794</v>
      </c>
      <c r="E20" s="165">
        <v>13424.452925607204</v>
      </c>
      <c r="F20" s="259">
        <v>31.319443169183685</v>
      </c>
      <c r="G20" s="166" t="s">
        <v>123</v>
      </c>
      <c r="H20" s="265">
        <v>0.05</v>
      </c>
      <c r="I20" s="167">
        <v>22</v>
      </c>
      <c r="J20" s="168">
        <v>37</v>
      </c>
    </row>
    <row r="21" spans="1:10" s="160" customFormat="1" ht="15" customHeight="1">
      <c r="A21" s="152" t="s">
        <v>146</v>
      </c>
      <c r="B21" s="169" t="s">
        <v>167</v>
      </c>
      <c r="C21" s="154">
        <v>23360.656450000002</v>
      </c>
      <c r="D21" s="155">
        <v>16335.695497836652</v>
      </c>
      <c r="E21" s="156">
        <v>7024.9609521633511</v>
      </c>
      <c r="F21" s="258">
        <v>30.071761755493608</v>
      </c>
      <c r="G21" s="157" t="s">
        <v>82</v>
      </c>
      <c r="H21" s="264">
        <v>0.05</v>
      </c>
      <c r="I21" s="158">
        <v>25</v>
      </c>
      <c r="J21" s="159">
        <v>40</v>
      </c>
    </row>
    <row r="22" spans="1:10" s="160" customFormat="1" ht="15" customHeight="1">
      <c r="A22" s="161" t="s">
        <v>152</v>
      </c>
      <c r="B22" s="162" t="s">
        <v>153</v>
      </c>
      <c r="C22" s="163">
        <v>5427</v>
      </c>
      <c r="D22" s="164">
        <v>3911.4970673055832</v>
      </c>
      <c r="E22" s="165">
        <v>1515.5029326944166</v>
      </c>
      <c r="F22" s="259">
        <v>27.925242909423559</v>
      </c>
      <c r="G22" s="166" t="s">
        <v>154</v>
      </c>
      <c r="H22" s="265">
        <v>0.1</v>
      </c>
      <c r="I22" s="167">
        <v>25</v>
      </c>
      <c r="J22" s="168">
        <v>40</v>
      </c>
    </row>
    <row r="23" spans="1:10" s="160" customFormat="1" ht="15" customHeight="1">
      <c r="A23" s="152" t="s">
        <v>147</v>
      </c>
      <c r="B23" s="169" t="s">
        <v>168</v>
      </c>
      <c r="C23" s="154">
        <v>6300</v>
      </c>
      <c r="D23" s="155">
        <v>4125.0689363787742</v>
      </c>
      <c r="E23" s="156">
        <v>2174.9310636212258</v>
      </c>
      <c r="F23" s="258">
        <v>34.522715295575011</v>
      </c>
      <c r="G23" s="157" t="s">
        <v>82</v>
      </c>
      <c r="H23" s="264">
        <v>0.05</v>
      </c>
      <c r="I23" s="158">
        <v>20</v>
      </c>
      <c r="J23" s="159">
        <v>35</v>
      </c>
    </row>
    <row r="24" spans="1:10" s="160" customFormat="1" ht="15" customHeight="1">
      <c r="A24" s="161" t="s">
        <v>135</v>
      </c>
      <c r="B24" s="162" t="s">
        <v>84</v>
      </c>
      <c r="C24" s="163">
        <v>66575</v>
      </c>
      <c r="D24" s="164">
        <v>33136.009218805171</v>
      </c>
      <c r="E24" s="165">
        <v>33438.990781194829</v>
      </c>
      <c r="F24" s="259">
        <v>50.227549051738386</v>
      </c>
      <c r="G24" s="166" t="s">
        <v>124</v>
      </c>
      <c r="H24" s="265" t="s">
        <v>129</v>
      </c>
      <c r="I24" s="167">
        <v>20</v>
      </c>
      <c r="J24" s="168">
        <v>45</v>
      </c>
    </row>
    <row r="25" spans="1:10" s="160" customFormat="1" ht="15" customHeight="1">
      <c r="A25" s="152" t="s">
        <v>85</v>
      </c>
      <c r="B25" s="169" t="s">
        <v>169</v>
      </c>
      <c r="C25" s="154">
        <v>19515</v>
      </c>
      <c r="D25" s="155">
        <v>9034.8766955755527</v>
      </c>
      <c r="E25" s="156">
        <v>10480.123304424447</v>
      </c>
      <c r="F25" s="258">
        <v>53.702912141554947</v>
      </c>
      <c r="G25" s="157" t="s">
        <v>86</v>
      </c>
      <c r="H25" s="264" t="s">
        <v>129</v>
      </c>
      <c r="I25" s="158">
        <v>20</v>
      </c>
      <c r="J25" s="159">
        <v>60</v>
      </c>
    </row>
    <row r="26" spans="1:10" s="160" customFormat="1" ht="15" customHeight="1">
      <c r="A26" s="161" t="s">
        <v>85</v>
      </c>
      <c r="B26" s="162" t="s">
        <v>170</v>
      </c>
      <c r="C26" s="163">
        <v>183924</v>
      </c>
      <c r="D26" s="164">
        <v>121363.0736241056</v>
      </c>
      <c r="E26" s="165">
        <v>62560.926375894393</v>
      </c>
      <c r="F26" s="259">
        <v>34.014552954423785</v>
      </c>
      <c r="G26" s="166" t="s">
        <v>86</v>
      </c>
      <c r="H26" s="265" t="s">
        <v>129</v>
      </c>
      <c r="I26" s="167">
        <v>50</v>
      </c>
      <c r="J26" s="168">
        <v>80</v>
      </c>
    </row>
    <row r="27" spans="1:10" s="160" customFormat="1" ht="15" customHeight="1">
      <c r="A27" s="152" t="s">
        <v>85</v>
      </c>
      <c r="B27" s="169" t="s">
        <v>171</v>
      </c>
      <c r="C27" s="154">
        <v>60830</v>
      </c>
      <c r="D27" s="155">
        <v>41496.812656641603</v>
      </c>
      <c r="E27" s="156">
        <v>19333.187343358397</v>
      </c>
      <c r="F27" s="258">
        <v>31.7823234314621</v>
      </c>
      <c r="G27" s="157" t="s">
        <v>86</v>
      </c>
      <c r="H27" s="264" t="s">
        <v>129</v>
      </c>
      <c r="I27" s="158">
        <v>50</v>
      </c>
      <c r="J27" s="159">
        <v>80</v>
      </c>
    </row>
    <row r="28" spans="1:10" s="160" customFormat="1" ht="15" customHeight="1">
      <c r="A28" s="161" t="s">
        <v>87</v>
      </c>
      <c r="B28" s="162" t="s">
        <v>88</v>
      </c>
      <c r="C28" s="163">
        <v>42399.999999999993</v>
      </c>
      <c r="D28" s="164">
        <v>32583.246345254476</v>
      </c>
      <c r="E28" s="165">
        <v>9816.7536547455165</v>
      </c>
      <c r="F28" s="259">
        <v>23.152720883833769</v>
      </c>
      <c r="G28" s="166" t="s">
        <v>83</v>
      </c>
      <c r="H28" s="265" t="s">
        <v>129</v>
      </c>
      <c r="I28" s="167">
        <v>50</v>
      </c>
      <c r="J28" s="168">
        <v>80</v>
      </c>
    </row>
    <row r="29" spans="1:10" s="160" customFormat="1" ht="16.5" customHeight="1">
      <c r="A29" s="177" t="s">
        <v>5</v>
      </c>
      <c r="B29" s="178"/>
      <c r="C29" s="179">
        <v>1929163.40445</v>
      </c>
      <c r="D29" s="45">
        <v>1113015.638266006</v>
      </c>
      <c r="E29" s="45">
        <v>816147.7661839939</v>
      </c>
      <c r="F29" s="260">
        <v>42.305787280713822</v>
      </c>
      <c r="G29" s="180"/>
      <c r="H29" s="266"/>
      <c r="I29" s="53"/>
      <c r="J29" s="181"/>
    </row>
    <row r="30" spans="1:10" s="160" customFormat="1" ht="15" customHeight="1">
      <c r="A30" s="170" t="s">
        <v>126</v>
      </c>
      <c r="B30" s="171" t="s">
        <v>127</v>
      </c>
      <c r="C30" s="172">
        <v>370468.05700000003</v>
      </c>
      <c r="D30" s="173">
        <v>340404</v>
      </c>
      <c r="E30" s="174">
        <v>30064.057000000008</v>
      </c>
      <c r="F30" s="261">
        <v>8.1151549862232795</v>
      </c>
      <c r="G30" s="175" t="s">
        <v>128</v>
      </c>
      <c r="H30" s="267">
        <v>0.05</v>
      </c>
      <c r="I30" s="182" t="s">
        <v>129</v>
      </c>
      <c r="J30" s="176" t="s">
        <v>129</v>
      </c>
    </row>
    <row r="31" spans="1:10" s="160" customFormat="1" ht="15" customHeight="1">
      <c r="A31" s="152" t="s">
        <v>103</v>
      </c>
      <c r="B31" s="169" t="s">
        <v>130</v>
      </c>
      <c r="C31" s="154">
        <v>83799.723999999987</v>
      </c>
      <c r="D31" s="155">
        <v>65634.253984457406</v>
      </c>
      <c r="E31" s="156">
        <v>18165.470015542578</v>
      </c>
      <c r="F31" s="258">
        <v>21.6772432514725</v>
      </c>
      <c r="G31" s="157" t="s">
        <v>89</v>
      </c>
      <c r="H31" s="264">
        <v>0.05</v>
      </c>
      <c r="I31" s="158">
        <v>35</v>
      </c>
      <c r="J31" s="159">
        <v>60</v>
      </c>
    </row>
    <row r="32" spans="1:10" s="160" customFormat="1" ht="15" customHeight="1">
      <c r="A32" s="152" t="s">
        <v>155</v>
      </c>
      <c r="B32" s="169" t="s">
        <v>156</v>
      </c>
      <c r="C32" s="154">
        <v>170100</v>
      </c>
      <c r="D32" s="155">
        <v>103452.80139757646</v>
      </c>
      <c r="E32" s="156">
        <v>66647.198602423538</v>
      </c>
      <c r="F32" s="258">
        <v>39.181186715122593</v>
      </c>
      <c r="G32" s="157" t="s">
        <v>172</v>
      </c>
      <c r="H32" s="264">
        <v>0.05</v>
      </c>
      <c r="I32" s="158"/>
      <c r="J32" s="159"/>
    </row>
    <row r="33" spans="1:10" s="160" customFormat="1" ht="15" customHeight="1">
      <c r="A33" s="183" t="s">
        <v>104</v>
      </c>
      <c r="B33" s="184" t="s">
        <v>173</v>
      </c>
      <c r="C33" s="185">
        <v>76251</v>
      </c>
      <c r="D33" s="186">
        <v>49986.569130558593</v>
      </c>
      <c r="E33" s="187">
        <v>26264.430869441407</v>
      </c>
      <c r="F33" s="262">
        <v>34.444703504795228</v>
      </c>
      <c r="G33" s="157" t="s">
        <v>125</v>
      </c>
      <c r="H33" s="264" t="s">
        <v>129</v>
      </c>
      <c r="I33" s="188"/>
      <c r="J33" s="189"/>
    </row>
    <row r="34" spans="1:10" s="160" customFormat="1" ht="16.5" customHeight="1">
      <c r="A34" s="183" t="s">
        <v>90</v>
      </c>
      <c r="B34" s="184"/>
      <c r="C34" s="190">
        <v>2629782.1854500002</v>
      </c>
      <c r="D34" s="187">
        <v>1672493.2627785983</v>
      </c>
      <c r="E34" s="187">
        <v>957288.92267140141</v>
      </c>
      <c r="F34" s="263">
        <v>36.401833123970043</v>
      </c>
      <c r="G34" s="180"/>
      <c r="H34" s="266"/>
      <c r="I34" s="53"/>
      <c r="J34" s="181"/>
    </row>
  </sheetData>
  <phoneticPr fontId="16" type="noConversion"/>
  <pageMargins left="0.78740157480314965" right="0.59055118110236227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AACDF-6FA7-483F-8206-DF36529551ED}">
  <dimension ref="A1:O35"/>
  <sheetViews>
    <sheetView workbookViewId="0">
      <selection activeCell="A50" sqref="A50"/>
    </sheetView>
  </sheetViews>
  <sheetFormatPr baseColWidth="10" defaultRowHeight="14"/>
  <cols>
    <col min="1" max="1" width="9" customWidth="1"/>
    <col min="2" max="13" width="9.33203125" customWidth="1"/>
  </cols>
  <sheetData>
    <row r="1" spans="1:15" ht="15.5">
      <c r="A1" s="63" t="s">
        <v>159</v>
      </c>
      <c r="B1" s="64"/>
      <c r="C1" s="64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5" ht="15.5">
      <c r="A2" s="67"/>
      <c r="B2" s="64"/>
      <c r="C2" s="64"/>
      <c r="D2" s="65"/>
      <c r="E2" s="65"/>
      <c r="F2" s="65"/>
      <c r="G2" s="65"/>
      <c r="H2" s="65"/>
      <c r="I2" s="65"/>
      <c r="J2" s="65"/>
      <c r="K2" s="65"/>
      <c r="L2" s="65"/>
      <c r="M2" s="66"/>
    </row>
    <row r="3" spans="1:15" ht="15" customHeight="1">
      <c r="A3" s="68"/>
      <c r="B3" s="69" t="s">
        <v>2</v>
      </c>
      <c r="C3" s="70" t="s">
        <v>3</v>
      </c>
      <c r="D3" s="71" t="s">
        <v>5</v>
      </c>
      <c r="E3" s="72"/>
      <c r="F3" s="73"/>
      <c r="G3" s="73"/>
      <c r="H3" s="74"/>
      <c r="I3" s="71" t="s">
        <v>91</v>
      </c>
      <c r="J3" s="72"/>
      <c r="K3" s="73"/>
      <c r="L3" s="73"/>
      <c r="M3" s="74"/>
    </row>
    <row r="4" spans="1:15" ht="15" customHeight="1">
      <c r="A4" s="75" t="s">
        <v>6</v>
      </c>
      <c r="B4" s="75" t="s">
        <v>7</v>
      </c>
      <c r="C4" s="76" t="s">
        <v>8</v>
      </c>
      <c r="D4" s="77" t="s">
        <v>92</v>
      </c>
      <c r="E4" s="77"/>
      <c r="F4" s="78" t="s">
        <v>93</v>
      </c>
      <c r="G4" s="78"/>
      <c r="H4" s="77"/>
      <c r="I4" s="79" t="s">
        <v>92</v>
      </c>
      <c r="J4" s="79"/>
      <c r="K4" s="80" t="s">
        <v>93</v>
      </c>
      <c r="L4" s="80"/>
      <c r="M4" s="79"/>
    </row>
    <row r="5" spans="1:15" ht="15" customHeight="1">
      <c r="A5" s="81"/>
      <c r="B5" s="82" t="s">
        <v>161</v>
      </c>
      <c r="C5" s="83">
        <v>1995</v>
      </c>
      <c r="D5" s="84" t="s">
        <v>94</v>
      </c>
      <c r="E5" s="85" t="s">
        <v>95</v>
      </c>
      <c r="F5" s="84" t="s">
        <v>94</v>
      </c>
      <c r="G5" s="85" t="s">
        <v>95</v>
      </c>
      <c r="H5" s="85" t="s">
        <v>96</v>
      </c>
      <c r="I5" s="84" t="s">
        <v>94</v>
      </c>
      <c r="J5" s="85" t="s">
        <v>95</v>
      </c>
      <c r="K5" s="84" t="s">
        <v>94</v>
      </c>
      <c r="L5" s="85" t="s">
        <v>95</v>
      </c>
      <c r="M5" s="85" t="s">
        <v>96</v>
      </c>
    </row>
    <row r="6" spans="1:15" s="192" customFormat="1" ht="16.5" customHeight="1">
      <c r="A6" s="29" t="s">
        <v>36</v>
      </c>
      <c r="B6" s="30">
        <v>224</v>
      </c>
      <c r="C6" s="32">
        <v>91.6</v>
      </c>
      <c r="D6" s="37">
        <v>8301.3559999999998</v>
      </c>
      <c r="E6" s="38">
        <v>90.626157205240176</v>
      </c>
      <c r="F6" s="37">
        <v>0</v>
      </c>
      <c r="G6" s="39">
        <v>0</v>
      </c>
      <c r="H6" s="38">
        <v>0</v>
      </c>
      <c r="I6" s="37">
        <v>8837.3559999999998</v>
      </c>
      <c r="J6" s="38">
        <v>96.477685589519652</v>
      </c>
      <c r="K6" s="37">
        <v>0</v>
      </c>
      <c r="L6" s="39">
        <v>0</v>
      </c>
      <c r="M6" s="38">
        <v>0</v>
      </c>
      <c r="O6" s="257"/>
    </row>
    <row r="7" spans="1:15" s="192" customFormat="1" ht="13.5" customHeight="1">
      <c r="A7" s="29" t="s">
        <v>39</v>
      </c>
      <c r="B7" s="30">
        <v>164</v>
      </c>
      <c r="C7" s="32">
        <v>199.9</v>
      </c>
      <c r="D7" s="37">
        <v>29723.553</v>
      </c>
      <c r="E7" s="38">
        <v>148.69211105552776</v>
      </c>
      <c r="F7" s="37">
        <v>0</v>
      </c>
      <c r="G7" s="39">
        <v>0</v>
      </c>
      <c r="H7" s="38">
        <v>0</v>
      </c>
      <c r="I7" s="37">
        <v>91522.763999999996</v>
      </c>
      <c r="J7" s="38">
        <v>457.8427413706853</v>
      </c>
      <c r="K7" s="37">
        <v>1.3420000000018628</v>
      </c>
      <c r="L7" s="37">
        <v>6.7133566783484878E-3</v>
      </c>
      <c r="M7" s="38">
        <v>1.4663018699936367E-3</v>
      </c>
    </row>
    <row r="8" spans="1:15" s="192" customFormat="1" ht="13.5" customHeight="1">
      <c r="A8" s="29" t="s">
        <v>28</v>
      </c>
      <c r="B8" s="30">
        <v>159</v>
      </c>
      <c r="C8" s="32">
        <v>1187.8</v>
      </c>
      <c r="D8" s="37">
        <v>125506.04240000001</v>
      </c>
      <c r="E8" s="38">
        <v>105.66260515238257</v>
      </c>
      <c r="F8" s="37">
        <v>0</v>
      </c>
      <c r="G8" s="39">
        <v>0</v>
      </c>
      <c r="H8" s="38">
        <v>0</v>
      </c>
      <c r="I8" s="37">
        <v>216287.25440000001</v>
      </c>
      <c r="J8" s="38">
        <v>182.09063343997306</v>
      </c>
      <c r="K8" s="37">
        <v>71.422454545454073</v>
      </c>
      <c r="L8" s="39">
        <v>6.0130034134916716E-2</v>
      </c>
      <c r="M8" s="38">
        <v>3.3022035784580225E-2</v>
      </c>
    </row>
    <row r="9" spans="1:15" s="192" customFormat="1" ht="13.5" customHeight="1">
      <c r="A9" s="29" t="s">
        <v>52</v>
      </c>
      <c r="B9" s="30">
        <v>156</v>
      </c>
      <c r="C9" s="32">
        <v>395.9</v>
      </c>
      <c r="D9" s="37">
        <v>51621.202000000005</v>
      </c>
      <c r="E9" s="38">
        <v>130.38949734781514</v>
      </c>
      <c r="F9" s="37">
        <v>0</v>
      </c>
      <c r="G9" s="39">
        <v>0</v>
      </c>
      <c r="H9" s="38">
        <v>0</v>
      </c>
      <c r="I9" s="37">
        <v>124772.1</v>
      </c>
      <c r="J9" s="38">
        <v>315.16064662793639</v>
      </c>
      <c r="K9" s="37">
        <v>-0.17599999999947613</v>
      </c>
      <c r="L9" s="39">
        <v>-4.4455670623762603E-4</v>
      </c>
      <c r="M9" s="38">
        <v>-1.4105717544184648E-4</v>
      </c>
    </row>
    <row r="10" spans="1:15" s="202" customFormat="1" ht="13.5" customHeight="1">
      <c r="A10" s="196" t="s">
        <v>97</v>
      </c>
      <c r="B10" s="197"/>
      <c r="C10" s="198">
        <v>1875.1999999999998</v>
      </c>
      <c r="D10" s="199">
        <v>215152.15340000001</v>
      </c>
      <c r="E10" s="200">
        <v>114.7355766851536</v>
      </c>
      <c r="F10" s="199">
        <v>0</v>
      </c>
      <c r="G10" s="201">
        <v>0</v>
      </c>
      <c r="H10" s="200">
        <v>0</v>
      </c>
      <c r="I10" s="199">
        <v>441419.47439999995</v>
      </c>
      <c r="J10" s="200">
        <v>235.39861049488053</v>
      </c>
      <c r="K10" s="199">
        <v>72.588454545456457</v>
      </c>
      <c r="L10" s="201">
        <v>3.8709713388148714E-2</v>
      </c>
      <c r="M10" s="200">
        <v>1.6444325353819612E-2</v>
      </c>
    </row>
    <row r="11" spans="1:15" s="192" customFormat="1" ht="16.5" customHeight="1">
      <c r="A11" s="29" t="s">
        <v>40</v>
      </c>
      <c r="B11" s="30">
        <v>106</v>
      </c>
      <c r="C11" s="32">
        <v>250.2</v>
      </c>
      <c r="D11" s="37">
        <v>51703.305999999997</v>
      </c>
      <c r="E11" s="38">
        <v>206.64790567545964</v>
      </c>
      <c r="F11" s="37">
        <v>10630.878877483623</v>
      </c>
      <c r="G11" s="39">
        <v>42.489523890821836</v>
      </c>
      <c r="H11" s="38">
        <v>20.561313579219913</v>
      </c>
      <c r="I11" s="37">
        <v>52670.305999999997</v>
      </c>
      <c r="J11" s="38">
        <v>210.5128137490008</v>
      </c>
      <c r="K11" s="37">
        <v>11039.620695665442</v>
      </c>
      <c r="L11" s="39">
        <v>44.123184235273555</v>
      </c>
      <c r="M11" s="38">
        <v>20.959856765718133</v>
      </c>
    </row>
    <row r="12" spans="1:15" s="192" customFormat="1" ht="13.5" customHeight="1">
      <c r="A12" s="29" t="s">
        <v>46</v>
      </c>
      <c r="B12" s="30">
        <v>95</v>
      </c>
      <c r="C12" s="32">
        <v>525.4</v>
      </c>
      <c r="D12" s="37">
        <v>80740.585150000014</v>
      </c>
      <c r="E12" s="38">
        <v>153.67450542443856</v>
      </c>
      <c r="F12" s="37">
        <v>26902.912046908739</v>
      </c>
      <c r="G12" s="39">
        <v>51.204628943488274</v>
      </c>
      <c r="H12" s="38">
        <v>33.320184634441844</v>
      </c>
      <c r="I12" s="37">
        <v>86121.585150000014</v>
      </c>
      <c r="J12" s="38">
        <v>163.91622601827183</v>
      </c>
      <c r="K12" s="37">
        <v>29452.59651660571</v>
      </c>
      <c r="L12" s="39">
        <v>56.057473385241174</v>
      </c>
      <c r="M12" s="38">
        <v>34.19885556600871</v>
      </c>
    </row>
    <row r="13" spans="1:15" s="192" customFormat="1" ht="13.5" customHeight="1">
      <c r="A13" s="29" t="s">
        <v>34</v>
      </c>
      <c r="B13" s="30">
        <v>92</v>
      </c>
      <c r="C13" s="32">
        <v>35.5</v>
      </c>
      <c r="D13" s="37">
        <v>8502.134</v>
      </c>
      <c r="E13" s="38">
        <v>239.49673239436621</v>
      </c>
      <c r="F13" s="37">
        <v>3147.5268731228566</v>
      </c>
      <c r="G13" s="39">
        <v>88.662728820362162</v>
      </c>
      <c r="H13" s="38">
        <v>37.020433612583112</v>
      </c>
      <c r="I13" s="37">
        <v>9124.134</v>
      </c>
      <c r="J13" s="38">
        <v>257.01785915492957</v>
      </c>
      <c r="K13" s="37">
        <v>3394.4351368587099</v>
      </c>
      <c r="L13" s="39">
        <v>95.617891179118587</v>
      </c>
      <c r="M13" s="38">
        <v>37.202819871548463</v>
      </c>
    </row>
    <row r="14" spans="1:15" s="192" customFormat="1" ht="13.5" customHeight="1">
      <c r="A14" s="29" t="s">
        <v>49</v>
      </c>
      <c r="B14" s="30">
        <v>91</v>
      </c>
      <c r="C14" s="32">
        <v>614.79999999999995</v>
      </c>
      <c r="D14" s="37">
        <v>149544.51005000001</v>
      </c>
      <c r="E14" s="38">
        <v>243.24090769355891</v>
      </c>
      <c r="F14" s="37">
        <v>65384.953950081945</v>
      </c>
      <c r="G14" s="39">
        <v>106.35158417384832</v>
      </c>
      <c r="H14" s="38">
        <v>43.722737750934868</v>
      </c>
      <c r="I14" s="37">
        <v>236569.86205</v>
      </c>
      <c r="J14" s="38">
        <v>384.79157783018871</v>
      </c>
      <c r="K14" s="37">
        <v>86728.546022521536</v>
      </c>
      <c r="L14" s="39">
        <v>141.06790179330113</v>
      </c>
      <c r="M14" s="38">
        <v>36.660860039809769</v>
      </c>
    </row>
    <row r="15" spans="1:15" s="192" customFormat="1" ht="13.5" customHeight="1">
      <c r="A15" s="29" t="s">
        <v>41</v>
      </c>
      <c r="B15" s="30">
        <v>86</v>
      </c>
      <c r="C15" s="32">
        <v>73.7</v>
      </c>
      <c r="D15" s="37">
        <v>10511.973</v>
      </c>
      <c r="E15" s="38">
        <v>142.63192672998642</v>
      </c>
      <c r="F15" s="37">
        <v>4503.1656573296123</v>
      </c>
      <c r="G15" s="39">
        <v>61.101297928488634</v>
      </c>
      <c r="H15" s="38">
        <v>42.838443908956123</v>
      </c>
      <c r="I15" s="37">
        <v>10630.973</v>
      </c>
      <c r="J15" s="38">
        <v>144.24658073270012</v>
      </c>
      <c r="K15" s="37">
        <v>4582.0814468032968</v>
      </c>
      <c r="L15" s="39">
        <v>62.172068477656673</v>
      </c>
      <c r="M15" s="38">
        <v>43.101242443220364</v>
      </c>
    </row>
    <row r="16" spans="1:15" s="192" customFormat="1" ht="13.5" customHeight="1">
      <c r="A16" s="29" t="s">
        <v>44</v>
      </c>
      <c r="B16" s="30">
        <v>86</v>
      </c>
      <c r="C16" s="32">
        <v>442.1</v>
      </c>
      <c r="D16" s="37">
        <v>106599.91899999999</v>
      </c>
      <c r="E16" s="38">
        <v>241.12173490160595</v>
      </c>
      <c r="F16" s="37">
        <v>45115.090675281303</v>
      </c>
      <c r="G16" s="39">
        <v>102.04725328043723</v>
      </c>
      <c r="H16" s="38">
        <v>42.321880821768076</v>
      </c>
      <c r="I16" s="37">
        <v>134609.467</v>
      </c>
      <c r="J16" s="38">
        <v>304.47741913594211</v>
      </c>
      <c r="K16" s="37">
        <v>52192.772398486319</v>
      </c>
      <c r="L16" s="39">
        <v>118.05648585950308</v>
      </c>
      <c r="M16" s="38">
        <v>38.773478241679925</v>
      </c>
    </row>
    <row r="17" spans="1:13" s="192" customFormat="1" ht="13.5" customHeight="1">
      <c r="A17" s="29" t="s">
        <v>38</v>
      </c>
      <c r="B17" s="30">
        <v>83</v>
      </c>
      <c r="C17" s="32">
        <v>237</v>
      </c>
      <c r="D17" s="37">
        <v>48492.590999999993</v>
      </c>
      <c r="E17" s="38">
        <v>204.61008860759492</v>
      </c>
      <c r="F17" s="37">
        <v>22564.267524740782</v>
      </c>
      <c r="G17" s="39">
        <v>95.207879851226934</v>
      </c>
      <c r="H17" s="38">
        <v>46.531371204192382</v>
      </c>
      <c r="I17" s="37">
        <v>49461.590999999993</v>
      </c>
      <c r="J17" s="38">
        <v>208.69869620253161</v>
      </c>
      <c r="K17" s="37">
        <v>23177.04656790958</v>
      </c>
      <c r="L17" s="39">
        <v>97.793445434217631</v>
      </c>
      <c r="M17" s="38">
        <v>46.858675791301543</v>
      </c>
    </row>
    <row r="18" spans="1:13" s="192" customFormat="1" ht="13.5" customHeight="1">
      <c r="A18" s="29" t="s">
        <v>47</v>
      </c>
      <c r="B18" s="30">
        <v>82</v>
      </c>
      <c r="C18" s="32">
        <v>222.4</v>
      </c>
      <c r="D18" s="37">
        <v>48835.16</v>
      </c>
      <c r="E18" s="38">
        <v>219.58255395683454</v>
      </c>
      <c r="F18" s="37">
        <v>23693.22742320309</v>
      </c>
      <c r="G18" s="39">
        <v>106.53429596763979</v>
      </c>
      <c r="H18" s="38">
        <v>48.516739626128157</v>
      </c>
      <c r="I18" s="37">
        <v>50802.16</v>
      </c>
      <c r="J18" s="38">
        <v>228.42697841726618</v>
      </c>
      <c r="K18" s="37">
        <v>24791.760244316676</v>
      </c>
      <c r="L18" s="39">
        <v>111.47374210574044</v>
      </c>
      <c r="M18" s="38">
        <v>48.800602660037825</v>
      </c>
    </row>
    <row r="19" spans="1:13" s="192" customFormat="1" ht="13.5" customHeight="1">
      <c r="A19" s="29" t="s">
        <v>32</v>
      </c>
      <c r="B19" s="30">
        <v>77</v>
      </c>
      <c r="C19" s="32">
        <v>121.3</v>
      </c>
      <c r="D19" s="37">
        <v>33260.094999999994</v>
      </c>
      <c r="E19" s="38">
        <v>274.19699093157459</v>
      </c>
      <c r="F19" s="37">
        <v>15909.166484164969</v>
      </c>
      <c r="G19" s="39">
        <v>131.15553573095605</v>
      </c>
      <c r="H19" s="38">
        <v>47.832594838243764</v>
      </c>
      <c r="I19" s="37">
        <v>37546.094999999994</v>
      </c>
      <c r="J19" s="38">
        <v>309.53087386644677</v>
      </c>
      <c r="K19" s="37">
        <v>17759.224029580084</v>
      </c>
      <c r="L19" s="39">
        <v>146.40745284072617</v>
      </c>
      <c r="M19" s="38">
        <v>47.299789843870812</v>
      </c>
    </row>
    <row r="20" spans="1:13" s="192" customFormat="1" ht="13.5" customHeight="1">
      <c r="A20" s="29" t="s">
        <v>35</v>
      </c>
      <c r="B20" s="30">
        <v>76</v>
      </c>
      <c r="C20" s="32">
        <v>39.299999999999997</v>
      </c>
      <c r="D20" s="37">
        <v>17313.732</v>
      </c>
      <c r="E20" s="38">
        <v>440.55297709923667</v>
      </c>
      <c r="F20" s="37">
        <v>8163.0317785662673</v>
      </c>
      <c r="G20" s="39">
        <v>207.71073227903989</v>
      </c>
      <c r="H20" s="38">
        <v>47.147730937306108</v>
      </c>
      <c r="I20" s="37">
        <v>17313.732</v>
      </c>
      <c r="J20" s="38">
        <v>440.55297709923667</v>
      </c>
      <c r="K20" s="37">
        <v>8163.0317785662673</v>
      </c>
      <c r="L20" s="39">
        <v>207.71073227903989</v>
      </c>
      <c r="M20" s="38">
        <v>47.147730937306108</v>
      </c>
    </row>
    <row r="21" spans="1:13" s="192" customFormat="1" ht="13.5" customHeight="1">
      <c r="A21" s="29" t="s">
        <v>29</v>
      </c>
      <c r="B21" s="30">
        <v>71</v>
      </c>
      <c r="C21" s="32">
        <v>951.8</v>
      </c>
      <c r="D21" s="37">
        <v>300958.24665000004</v>
      </c>
      <c r="E21" s="38">
        <v>316.19904039714231</v>
      </c>
      <c r="F21" s="37">
        <v>155870.15460715821</v>
      </c>
      <c r="G21" s="39">
        <v>163.76355810796198</v>
      </c>
      <c r="H21" s="38">
        <v>51.791288772501289</v>
      </c>
      <c r="I21" s="37">
        <v>446655.56365000008</v>
      </c>
      <c r="J21" s="38">
        <v>469.27459933809632</v>
      </c>
      <c r="K21" s="37">
        <v>201843.10684356536</v>
      </c>
      <c r="L21" s="39">
        <v>212.06462160492265</v>
      </c>
      <c r="M21" s="38">
        <v>45.189878570891352</v>
      </c>
    </row>
    <row r="22" spans="1:13" s="192" customFormat="1" ht="13.5" customHeight="1">
      <c r="A22" s="29" t="s">
        <v>30</v>
      </c>
      <c r="B22" s="30">
        <v>70</v>
      </c>
      <c r="C22" s="32">
        <v>339.6</v>
      </c>
      <c r="D22" s="37">
        <v>103116.26550000001</v>
      </c>
      <c r="E22" s="38">
        <v>303.64035777385158</v>
      </c>
      <c r="F22" s="37">
        <v>54217.92544517263</v>
      </c>
      <c r="G22" s="39">
        <v>159.65231285386523</v>
      </c>
      <c r="H22" s="38">
        <v>52.579411387985751</v>
      </c>
      <c r="I22" s="37">
        <v>107755.12450000001</v>
      </c>
      <c r="J22" s="38">
        <v>317.30013103651356</v>
      </c>
      <c r="K22" s="37">
        <v>57000.134411727813</v>
      </c>
      <c r="L22" s="39">
        <v>167.84491876244937</v>
      </c>
      <c r="M22" s="38">
        <v>52.897840985490966</v>
      </c>
    </row>
    <row r="23" spans="1:13" s="192" customFormat="1" ht="13.5" customHeight="1">
      <c r="A23" s="29" t="s">
        <v>48</v>
      </c>
      <c r="B23" s="30">
        <v>70</v>
      </c>
      <c r="C23" s="32">
        <v>300.39999999999998</v>
      </c>
      <c r="D23" s="37">
        <v>190903.56850000002</v>
      </c>
      <c r="E23" s="38">
        <v>635.49789780292951</v>
      </c>
      <c r="F23" s="37">
        <v>89249.987815819171</v>
      </c>
      <c r="G23" s="39">
        <v>297.10382095811974</v>
      </c>
      <c r="H23" s="38">
        <v>46.751345989542969</v>
      </c>
      <c r="I23" s="37">
        <v>195368.56850000002</v>
      </c>
      <c r="J23" s="38">
        <v>650.36141311584572</v>
      </c>
      <c r="K23" s="37">
        <v>92233.066487125616</v>
      </c>
      <c r="L23" s="39">
        <v>307.03417605567785</v>
      </c>
      <c r="M23" s="38">
        <v>47.209777496591322</v>
      </c>
    </row>
    <row r="24" spans="1:13" s="192" customFormat="1" ht="12.75" customHeight="1">
      <c r="A24" s="29" t="s">
        <v>45</v>
      </c>
      <c r="B24" s="30">
        <v>66</v>
      </c>
      <c r="C24" s="32">
        <v>189.2</v>
      </c>
      <c r="D24" s="86">
        <v>138903.17199999999</v>
      </c>
      <c r="E24" s="38">
        <v>734.1605285412262</v>
      </c>
      <c r="F24" s="37">
        <v>63409.607478255421</v>
      </c>
      <c r="G24" s="39">
        <v>335.14591690409844</v>
      </c>
      <c r="H24" s="38">
        <v>45.650222788472696</v>
      </c>
      <c r="I24" s="37">
        <v>187496.17199999999</v>
      </c>
      <c r="J24" s="38">
        <v>990.99456659619455</v>
      </c>
      <c r="K24" s="37">
        <v>69014.222915266015</v>
      </c>
      <c r="L24" s="39">
        <v>364.76862005954553</v>
      </c>
      <c r="M24" s="38">
        <v>36.808337033817423</v>
      </c>
    </row>
    <row r="25" spans="1:13" s="192" customFormat="1" ht="13.5" customHeight="1">
      <c r="A25" s="29" t="s">
        <v>42</v>
      </c>
      <c r="B25" s="30">
        <v>65</v>
      </c>
      <c r="C25" s="32">
        <v>54</v>
      </c>
      <c r="D25" s="37">
        <v>14410.41</v>
      </c>
      <c r="E25" s="38">
        <v>266.85944444444442</v>
      </c>
      <c r="F25" s="37">
        <v>8102.8817244747925</v>
      </c>
      <c r="G25" s="39">
        <v>150.05336526805172</v>
      </c>
      <c r="H25" s="38">
        <v>56.229362831972118</v>
      </c>
      <c r="I25" s="37">
        <v>24963.41</v>
      </c>
      <c r="J25" s="38">
        <v>462.28537037037034</v>
      </c>
      <c r="K25" s="37">
        <v>10949.888534906968</v>
      </c>
      <c r="L25" s="39">
        <v>202.7757136093883</v>
      </c>
      <c r="M25" s="38">
        <v>43.863753128707046</v>
      </c>
    </row>
    <row r="26" spans="1:13" s="192" customFormat="1" ht="13.5" customHeight="1">
      <c r="A26" s="195" t="s">
        <v>37</v>
      </c>
      <c r="B26" s="30">
        <v>62</v>
      </c>
      <c r="C26" s="32">
        <v>226.1</v>
      </c>
      <c r="D26" s="37">
        <v>108746.0674</v>
      </c>
      <c r="E26" s="38">
        <v>480.96447324192837</v>
      </c>
      <c r="F26" s="37">
        <v>59736.018987617412</v>
      </c>
      <c r="G26" s="37">
        <v>264.20176465111638</v>
      </c>
      <c r="H26" s="38">
        <v>54.931659062107293</v>
      </c>
      <c r="I26" s="37">
        <v>175526.8774</v>
      </c>
      <c r="J26" s="38">
        <v>776.32409287925702</v>
      </c>
      <c r="K26" s="37">
        <v>76327.452719925481</v>
      </c>
      <c r="L26" s="37">
        <v>337.5827187966629</v>
      </c>
      <c r="M26" s="38">
        <v>43.484766464560529</v>
      </c>
    </row>
    <row r="27" spans="1:13" s="202" customFormat="1" ht="13.5" customHeight="1">
      <c r="A27" s="203" t="s">
        <v>98</v>
      </c>
      <c r="B27" s="204"/>
      <c r="C27" s="205">
        <v>4622.8</v>
      </c>
      <c r="D27" s="206">
        <v>1412541.7352500001</v>
      </c>
      <c r="E27" s="207">
        <v>305.55977659643509</v>
      </c>
      <c r="F27" s="206">
        <v>656600.79734938091</v>
      </c>
      <c r="G27" s="206">
        <v>142.0353027060182</v>
      </c>
      <c r="H27" s="207">
        <v>46.483638745949811</v>
      </c>
      <c r="I27" s="206">
        <v>1822615.6212499999</v>
      </c>
      <c r="J27" s="207">
        <v>394.26659627282163</v>
      </c>
      <c r="K27" s="206">
        <v>768648.986749831</v>
      </c>
      <c r="L27" s="206">
        <v>166.27346775759949</v>
      </c>
      <c r="M27" s="207">
        <v>42.172851905146651</v>
      </c>
    </row>
    <row r="28" spans="1:13" s="192" customFormat="1" ht="16.5" customHeight="1">
      <c r="A28" s="29" t="s">
        <v>51</v>
      </c>
      <c r="B28" s="30">
        <v>55</v>
      </c>
      <c r="C28" s="32">
        <v>165.6</v>
      </c>
      <c r="D28" s="37">
        <v>102397.20784999999</v>
      </c>
      <c r="E28" s="38">
        <v>618.34062711352658</v>
      </c>
      <c r="F28" s="37">
        <v>52696.629707633183</v>
      </c>
      <c r="G28" s="39">
        <v>318.21636296879944</v>
      </c>
      <c r="H28" s="38">
        <v>51.462955693897058</v>
      </c>
      <c r="I28" s="37">
        <v>140077.78184999997</v>
      </c>
      <c r="J28" s="38">
        <v>845.88032518115926</v>
      </c>
      <c r="K28" s="37">
        <v>65942.351148254136</v>
      </c>
      <c r="L28" s="39">
        <v>398.20260355225929</v>
      </c>
      <c r="M28" s="38">
        <v>47.07552495289184</v>
      </c>
    </row>
    <row r="29" spans="1:13" s="192" customFormat="1" ht="13.5" customHeight="1">
      <c r="A29" s="29" t="s">
        <v>33</v>
      </c>
      <c r="B29" s="30">
        <v>41</v>
      </c>
      <c r="C29" s="32">
        <v>31.3</v>
      </c>
      <c r="D29" s="37">
        <v>12375.074000000001</v>
      </c>
      <c r="E29" s="38">
        <v>395.3697763578275</v>
      </c>
      <c r="F29" s="37">
        <v>7204.979820246539</v>
      </c>
      <c r="G29" s="39">
        <v>230.19104857017697</v>
      </c>
      <c r="H29" s="38">
        <v>58.221710999437569</v>
      </c>
      <c r="I29" s="37">
        <v>12676.074000000001</v>
      </c>
      <c r="J29" s="38">
        <v>404.98638977635784</v>
      </c>
      <c r="K29" s="37">
        <v>7438.7336838829024</v>
      </c>
      <c r="L29" s="39">
        <v>237.65922312724928</v>
      </c>
      <c r="M29" s="38">
        <v>58.683261740842653</v>
      </c>
    </row>
    <row r="30" spans="1:13" s="192" customFormat="1" ht="13.5" customHeight="1">
      <c r="A30" s="29" t="s">
        <v>31</v>
      </c>
      <c r="B30" s="30">
        <v>38</v>
      </c>
      <c r="C30" s="32">
        <v>35.200000000000003</v>
      </c>
      <c r="D30" s="37">
        <v>26072.507000000001</v>
      </c>
      <c r="E30" s="38">
        <v>740.69622159090909</v>
      </c>
      <c r="F30" s="37">
        <v>13707.809318431275</v>
      </c>
      <c r="G30" s="39">
        <v>389.42640109179757</v>
      </c>
      <c r="H30" s="38">
        <v>52.575723993213522</v>
      </c>
      <c r="I30" s="37">
        <v>27977.507000000001</v>
      </c>
      <c r="J30" s="38">
        <v>794.81553977272722</v>
      </c>
      <c r="K30" s="37">
        <v>14757.010454368359</v>
      </c>
      <c r="L30" s="39">
        <v>419.23325154455563</v>
      </c>
      <c r="M30" s="38">
        <v>52.745980742202505</v>
      </c>
    </row>
    <row r="31" spans="1:13" s="192" customFormat="1" ht="13.5" customHeight="1">
      <c r="A31" s="29" t="s">
        <v>43</v>
      </c>
      <c r="B31" s="30">
        <v>38</v>
      </c>
      <c r="C31" s="32">
        <v>14.4</v>
      </c>
      <c r="D31" s="37">
        <v>3589.2910000000002</v>
      </c>
      <c r="E31" s="38">
        <v>249.25631944444444</v>
      </c>
      <c r="F31" s="37">
        <v>2086.2926314589668</v>
      </c>
      <c r="G31" s="39">
        <v>144.88143274020601</v>
      </c>
      <c r="H31" s="38">
        <v>58.125480253870933</v>
      </c>
      <c r="I31" s="37">
        <v>4069.2910000000002</v>
      </c>
      <c r="J31" s="38">
        <v>282.58965277777776</v>
      </c>
      <c r="K31" s="37">
        <v>2198.8522092632261</v>
      </c>
      <c r="L31" s="39">
        <v>152.69807008772403</v>
      </c>
      <c r="M31" s="38">
        <v>54.035265830416805</v>
      </c>
    </row>
    <row r="32" spans="1:13" s="192" customFormat="1" ht="13.5" customHeight="1">
      <c r="A32" s="29" t="s">
        <v>53</v>
      </c>
      <c r="B32" s="30">
        <v>32</v>
      </c>
      <c r="C32" s="32">
        <v>67.7</v>
      </c>
      <c r="D32" s="37">
        <v>36454.857949999998</v>
      </c>
      <c r="E32" s="38">
        <v>538.47648375184633</v>
      </c>
      <c r="F32" s="37">
        <v>19428.473559134112</v>
      </c>
      <c r="G32" s="39">
        <v>286.97892997243889</v>
      </c>
      <c r="H32" s="38">
        <v>53.294607774309299</v>
      </c>
      <c r="I32" s="37">
        <v>43994.857949999998</v>
      </c>
      <c r="J32" s="38">
        <v>649.85019128508122</v>
      </c>
      <c r="K32" s="37">
        <v>23568.914444859696</v>
      </c>
      <c r="L32" s="39">
        <v>348.13758411905013</v>
      </c>
      <c r="M32" s="38">
        <v>53.571975324129205</v>
      </c>
    </row>
    <row r="33" spans="1:13" s="192" customFormat="1" ht="13.5" customHeight="1">
      <c r="A33" s="29" t="s">
        <v>50</v>
      </c>
      <c r="B33" s="30">
        <v>30</v>
      </c>
      <c r="C33" s="32">
        <v>268.7</v>
      </c>
      <c r="D33" s="37">
        <v>120580.57799999999</v>
      </c>
      <c r="E33" s="38">
        <v>448.75540751767772</v>
      </c>
      <c r="F33" s="37">
        <v>64422.783797709184</v>
      </c>
      <c r="G33" s="39">
        <v>239.75728990587714</v>
      </c>
      <c r="H33" s="38">
        <v>53.427164528693162</v>
      </c>
      <c r="I33" s="37">
        <v>136951.57799999998</v>
      </c>
      <c r="J33" s="38">
        <v>509.68209155191659</v>
      </c>
      <c r="K33" s="37">
        <v>74661.485526397024</v>
      </c>
      <c r="L33" s="39">
        <v>277.86187393523272</v>
      </c>
      <c r="M33" s="38">
        <v>54.516703360947794</v>
      </c>
    </row>
    <row r="34" spans="1:13" s="202" customFormat="1" ht="18" customHeight="1">
      <c r="A34" s="208" t="s">
        <v>99</v>
      </c>
      <c r="B34" s="204"/>
      <c r="C34" s="205">
        <v>582.90000000000009</v>
      </c>
      <c r="D34" s="206">
        <v>301469.51579999999</v>
      </c>
      <c r="E34" s="207">
        <v>517.18908183221811</v>
      </c>
      <c r="F34" s="206">
        <v>159546.96883461328</v>
      </c>
      <c r="G34" s="209">
        <v>273.71241865605293</v>
      </c>
      <c r="H34" s="207">
        <v>52.92308524503003</v>
      </c>
      <c r="I34" s="206">
        <v>365747.08979999996</v>
      </c>
      <c r="J34" s="207">
        <v>627.46112506433337</v>
      </c>
      <c r="K34" s="206">
        <v>188567.34746702533</v>
      </c>
      <c r="L34" s="209">
        <v>323.49862320642529</v>
      </c>
      <c r="M34" s="207">
        <v>51.556759500161398</v>
      </c>
    </row>
    <row r="35" spans="1:13" ht="16.5" customHeight="1">
      <c r="A35" s="87" t="s">
        <v>5</v>
      </c>
      <c r="B35" s="88">
        <v>100</v>
      </c>
      <c r="C35" s="89">
        <v>7080.9</v>
      </c>
      <c r="D35" s="90">
        <v>1929163.40445</v>
      </c>
      <c r="E35" s="91">
        <v>272.44607386772867</v>
      </c>
      <c r="F35" s="90">
        <v>816147.76618399424</v>
      </c>
      <c r="G35" s="90">
        <v>115.26045646513781</v>
      </c>
      <c r="H35" s="91">
        <v>42.305787280713844</v>
      </c>
      <c r="I35" s="90">
        <v>2629782.1854499998</v>
      </c>
      <c r="J35" s="91">
        <v>371.39095107260374</v>
      </c>
      <c r="K35" s="90">
        <v>957288.92267140187</v>
      </c>
      <c r="L35" s="90">
        <v>135.19311424697452</v>
      </c>
      <c r="M35" s="91">
        <v>36.401833123970064</v>
      </c>
    </row>
  </sheetData>
  <phoneticPr fontId="16" type="noConversion"/>
  <pageMargins left="0.78740157480314965" right="0.47244094488188981" top="0.78740157480314965" bottom="0.59055118110236227" header="0.51181102362204722" footer="0.51181102362204722"/>
  <pageSetup paperSize="9" orientation="landscape" r:id="rId1"/>
  <headerFooter alignWithMargins="0"/>
  <customProperties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EB1DF-BA89-41B6-8CE7-04B7F82D4FAF}">
  <dimension ref="A2:BS58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51" width="9.83203125" customWidth="1"/>
    <col min="52" max="56" width="11.75" customWidth="1"/>
    <col min="57" max="66" width="9.83203125" customWidth="1"/>
    <col min="67" max="71" width="11.75" customWidth="1"/>
  </cols>
  <sheetData>
    <row r="2" spans="1:71">
      <c r="A2" s="92"/>
      <c r="B2" s="93" t="s">
        <v>131</v>
      </c>
      <c r="C2" s="94"/>
      <c r="D2" s="93" t="s">
        <v>67</v>
      </c>
      <c r="E2" s="94"/>
      <c r="F2" s="93" t="s">
        <v>136</v>
      </c>
      <c r="G2" s="94"/>
      <c r="H2" s="93" t="s">
        <v>137</v>
      </c>
      <c r="I2" s="94"/>
      <c r="J2" s="93" t="s">
        <v>137</v>
      </c>
      <c r="K2" s="94"/>
      <c r="L2" s="93" t="s">
        <v>138</v>
      </c>
      <c r="M2" s="94"/>
      <c r="N2" s="93" t="s">
        <v>139</v>
      </c>
      <c r="O2" s="94"/>
      <c r="P2" s="93" t="s">
        <v>140</v>
      </c>
      <c r="Q2" s="94"/>
      <c r="R2" s="93" t="s">
        <v>100</v>
      </c>
      <c r="S2" s="94"/>
      <c r="T2" s="93" t="s">
        <v>101</v>
      </c>
      <c r="U2" s="94"/>
      <c r="V2" s="93" t="s">
        <v>102</v>
      </c>
      <c r="W2" s="94"/>
      <c r="X2" s="93" t="s">
        <v>141</v>
      </c>
      <c r="Y2" s="94"/>
      <c r="Z2" s="93" t="s">
        <v>142</v>
      </c>
      <c r="AA2" s="94"/>
      <c r="AB2" s="93" t="s">
        <v>143</v>
      </c>
      <c r="AC2" s="94"/>
      <c r="AD2" s="93" t="s">
        <v>144</v>
      </c>
      <c r="AE2" s="94"/>
      <c r="AF2" s="93" t="s">
        <v>145</v>
      </c>
      <c r="AG2" s="94"/>
      <c r="AH2" s="93" t="s">
        <v>146</v>
      </c>
      <c r="AI2" s="94"/>
      <c r="AJ2" s="93" t="s">
        <v>152</v>
      </c>
      <c r="AK2" s="94"/>
      <c r="AL2" s="93" t="s">
        <v>147</v>
      </c>
      <c r="AM2" s="94"/>
      <c r="AN2" s="93" t="s">
        <v>135</v>
      </c>
      <c r="AO2" s="94"/>
      <c r="AP2" s="93" t="s">
        <v>85</v>
      </c>
      <c r="AQ2" s="94"/>
      <c r="AR2" s="93" t="s">
        <v>85</v>
      </c>
      <c r="AS2" s="94"/>
      <c r="AT2" s="93" t="s">
        <v>85</v>
      </c>
      <c r="AU2" s="94"/>
      <c r="AV2" s="93" t="s">
        <v>87</v>
      </c>
      <c r="AW2" s="94"/>
      <c r="AX2" s="92"/>
      <c r="AY2" s="95"/>
      <c r="AZ2" s="96"/>
      <c r="BA2" s="97"/>
      <c r="BB2" s="97"/>
      <c r="BC2" s="98"/>
      <c r="BD2" s="99"/>
      <c r="BE2" s="93" t="s">
        <v>126</v>
      </c>
      <c r="BF2" s="94"/>
      <c r="BG2" s="93" t="s">
        <v>103</v>
      </c>
      <c r="BH2" s="94"/>
      <c r="BI2" s="93" t="s">
        <v>155</v>
      </c>
      <c r="BJ2" s="94"/>
      <c r="BK2" s="93" t="s">
        <v>104</v>
      </c>
      <c r="BL2" s="94"/>
      <c r="BM2" s="92"/>
      <c r="BN2" s="100"/>
      <c r="BO2" s="96" t="s">
        <v>5</v>
      </c>
      <c r="BP2" s="97"/>
      <c r="BQ2" s="97"/>
      <c r="BR2" s="98"/>
      <c r="BS2" s="99"/>
    </row>
    <row r="3" spans="1:71">
      <c r="A3" s="101"/>
      <c r="B3" s="102" t="s">
        <v>132</v>
      </c>
      <c r="C3" s="103"/>
      <c r="D3" s="102" t="s">
        <v>134</v>
      </c>
      <c r="E3" s="103"/>
      <c r="F3" s="102" t="s">
        <v>174</v>
      </c>
      <c r="G3" s="103"/>
      <c r="H3" s="102" t="s">
        <v>70</v>
      </c>
      <c r="I3" s="103"/>
      <c r="J3" s="102" t="s">
        <v>72</v>
      </c>
      <c r="K3" s="103"/>
      <c r="L3" s="102" t="s">
        <v>73</v>
      </c>
      <c r="M3" s="103"/>
      <c r="N3" s="102" t="s">
        <v>175</v>
      </c>
      <c r="O3" s="103"/>
      <c r="P3" s="102" t="s">
        <v>74</v>
      </c>
      <c r="Q3" s="103"/>
      <c r="R3" s="102" t="s">
        <v>76</v>
      </c>
      <c r="S3" s="103"/>
      <c r="T3" s="102" t="s">
        <v>77</v>
      </c>
      <c r="U3" s="103"/>
      <c r="V3" s="102" t="s">
        <v>78</v>
      </c>
      <c r="W3" s="103"/>
      <c r="X3" s="102" t="s">
        <v>176</v>
      </c>
      <c r="Y3" s="103"/>
      <c r="Z3" s="102" t="s">
        <v>80</v>
      </c>
      <c r="AA3" s="103"/>
      <c r="AB3" s="102" t="s">
        <v>81</v>
      </c>
      <c r="AC3" s="103"/>
      <c r="AD3" s="102" t="s">
        <v>177</v>
      </c>
      <c r="AE3" s="103"/>
      <c r="AF3" s="102" t="s">
        <v>120</v>
      </c>
      <c r="AG3" s="103"/>
      <c r="AH3" s="102" t="s">
        <v>178</v>
      </c>
      <c r="AI3" s="103"/>
      <c r="AJ3" s="102" t="s">
        <v>153</v>
      </c>
      <c r="AK3" s="103"/>
      <c r="AL3" s="102" t="s">
        <v>179</v>
      </c>
      <c r="AM3" s="103"/>
      <c r="AN3" s="102" t="s">
        <v>84</v>
      </c>
      <c r="AO3" s="103"/>
      <c r="AP3" s="102" t="s">
        <v>169</v>
      </c>
      <c r="AQ3" s="103"/>
      <c r="AR3" s="102" t="s">
        <v>170</v>
      </c>
      <c r="AS3" s="103"/>
      <c r="AT3" s="102" t="s">
        <v>171</v>
      </c>
      <c r="AU3" s="103"/>
      <c r="AV3" s="102" t="s">
        <v>88</v>
      </c>
      <c r="AW3" s="103"/>
      <c r="AX3" s="104" t="s">
        <v>2</v>
      </c>
      <c r="AY3" s="105" t="s">
        <v>3</v>
      </c>
      <c r="AZ3" s="106" t="s">
        <v>5</v>
      </c>
      <c r="BA3" s="107"/>
      <c r="BB3" s="107"/>
      <c r="BC3" s="108"/>
      <c r="BD3" s="109"/>
      <c r="BE3" s="102" t="s">
        <v>127</v>
      </c>
      <c r="BF3" s="103"/>
      <c r="BG3" s="102" t="s">
        <v>180</v>
      </c>
      <c r="BH3" s="103"/>
      <c r="BI3" s="102" t="s">
        <v>156</v>
      </c>
      <c r="BJ3" s="103"/>
      <c r="BK3" s="102" t="s">
        <v>181</v>
      </c>
      <c r="BL3" s="103"/>
      <c r="BM3" s="101" t="s">
        <v>2</v>
      </c>
      <c r="BN3" s="110" t="s">
        <v>3</v>
      </c>
      <c r="BO3" s="111" t="s">
        <v>182</v>
      </c>
      <c r="BP3" s="112"/>
      <c r="BQ3" s="112"/>
      <c r="BR3" s="113"/>
      <c r="BS3" s="114"/>
    </row>
    <row r="4" spans="1:71" ht="14.25" customHeight="1">
      <c r="A4" s="104"/>
      <c r="B4" s="115" t="s">
        <v>9</v>
      </c>
      <c r="C4" s="10" t="s">
        <v>105</v>
      </c>
      <c r="D4" s="115" t="s">
        <v>9</v>
      </c>
      <c r="E4" s="10" t="s">
        <v>105</v>
      </c>
      <c r="F4" s="115" t="s">
        <v>9</v>
      </c>
      <c r="G4" s="10" t="s">
        <v>105</v>
      </c>
      <c r="H4" s="115" t="s">
        <v>9</v>
      </c>
      <c r="I4" s="10" t="s">
        <v>105</v>
      </c>
      <c r="J4" s="115" t="s">
        <v>9</v>
      </c>
      <c r="K4" s="10" t="s">
        <v>105</v>
      </c>
      <c r="L4" s="115" t="s">
        <v>9</v>
      </c>
      <c r="M4" s="10" t="s">
        <v>105</v>
      </c>
      <c r="N4" s="115" t="s">
        <v>9</v>
      </c>
      <c r="O4" s="10" t="s">
        <v>105</v>
      </c>
      <c r="P4" s="115" t="s">
        <v>9</v>
      </c>
      <c r="Q4" s="10" t="s">
        <v>105</v>
      </c>
      <c r="R4" s="115" t="s">
        <v>9</v>
      </c>
      <c r="S4" s="10" t="s">
        <v>105</v>
      </c>
      <c r="T4" s="115" t="s">
        <v>9</v>
      </c>
      <c r="U4" s="10" t="s">
        <v>105</v>
      </c>
      <c r="V4" s="115" t="s">
        <v>9</v>
      </c>
      <c r="W4" s="10" t="s">
        <v>105</v>
      </c>
      <c r="X4" s="115" t="s">
        <v>9</v>
      </c>
      <c r="Y4" s="10" t="s">
        <v>105</v>
      </c>
      <c r="Z4" s="115" t="s">
        <v>9</v>
      </c>
      <c r="AA4" s="10" t="s">
        <v>105</v>
      </c>
      <c r="AB4" s="115" t="s">
        <v>9</v>
      </c>
      <c r="AC4" s="10" t="s">
        <v>105</v>
      </c>
      <c r="AD4" s="115" t="s">
        <v>9</v>
      </c>
      <c r="AE4" s="10" t="s">
        <v>105</v>
      </c>
      <c r="AF4" s="115" t="s">
        <v>9</v>
      </c>
      <c r="AG4" s="10" t="s">
        <v>105</v>
      </c>
      <c r="AH4" s="115" t="s">
        <v>9</v>
      </c>
      <c r="AI4" s="10" t="s">
        <v>105</v>
      </c>
      <c r="AJ4" s="115" t="s">
        <v>9</v>
      </c>
      <c r="AK4" s="10" t="s">
        <v>105</v>
      </c>
      <c r="AL4" s="115" t="s">
        <v>9</v>
      </c>
      <c r="AM4" s="10" t="s">
        <v>105</v>
      </c>
      <c r="AN4" s="115" t="s">
        <v>9</v>
      </c>
      <c r="AO4" s="10" t="s">
        <v>105</v>
      </c>
      <c r="AP4" s="115" t="s">
        <v>9</v>
      </c>
      <c r="AQ4" s="10" t="s">
        <v>105</v>
      </c>
      <c r="AR4" s="115" t="s">
        <v>9</v>
      </c>
      <c r="AS4" s="10" t="s">
        <v>105</v>
      </c>
      <c r="AT4" s="115" t="s">
        <v>9</v>
      </c>
      <c r="AU4" s="10" t="s">
        <v>105</v>
      </c>
      <c r="AV4" s="115" t="s">
        <v>9</v>
      </c>
      <c r="AW4" s="10" t="s">
        <v>105</v>
      </c>
      <c r="AX4" s="116" t="s">
        <v>7</v>
      </c>
      <c r="AY4" s="117" t="s">
        <v>8</v>
      </c>
      <c r="AZ4" s="118" t="s">
        <v>92</v>
      </c>
      <c r="BA4" s="119"/>
      <c r="BB4" s="120" t="s">
        <v>93</v>
      </c>
      <c r="BC4" s="121"/>
      <c r="BD4" s="119"/>
      <c r="BE4" s="115" t="s">
        <v>9</v>
      </c>
      <c r="BF4" s="10" t="s">
        <v>105</v>
      </c>
      <c r="BG4" s="115" t="s">
        <v>9</v>
      </c>
      <c r="BH4" s="10" t="s">
        <v>105</v>
      </c>
      <c r="BI4" s="115" t="s">
        <v>9</v>
      </c>
      <c r="BJ4" s="10" t="s">
        <v>105</v>
      </c>
      <c r="BK4" s="115" t="s">
        <v>9</v>
      </c>
      <c r="BL4" s="10" t="s">
        <v>105</v>
      </c>
      <c r="BM4" s="116" t="s">
        <v>7</v>
      </c>
      <c r="BN4" s="122" t="s">
        <v>8</v>
      </c>
      <c r="BO4" s="118" t="s">
        <v>92</v>
      </c>
      <c r="BP4" s="119"/>
      <c r="BQ4" s="120" t="s">
        <v>93</v>
      </c>
      <c r="BR4" s="121"/>
      <c r="BS4" s="119"/>
    </row>
    <row r="5" spans="1:71" ht="14.25" customHeight="1">
      <c r="A5" s="211"/>
      <c r="B5" s="61" t="s">
        <v>106</v>
      </c>
      <c r="C5" s="123" t="s">
        <v>107</v>
      </c>
      <c r="D5" s="61" t="s">
        <v>106</v>
      </c>
      <c r="E5" s="123" t="s">
        <v>107</v>
      </c>
      <c r="F5" s="61" t="s">
        <v>106</v>
      </c>
      <c r="G5" s="123" t="s">
        <v>107</v>
      </c>
      <c r="H5" s="61" t="s">
        <v>106</v>
      </c>
      <c r="I5" s="123" t="s">
        <v>107</v>
      </c>
      <c r="J5" s="61" t="s">
        <v>106</v>
      </c>
      <c r="K5" s="123" t="s">
        <v>107</v>
      </c>
      <c r="L5" s="61" t="s">
        <v>106</v>
      </c>
      <c r="M5" s="123" t="s">
        <v>107</v>
      </c>
      <c r="N5" s="61" t="s">
        <v>106</v>
      </c>
      <c r="O5" s="123" t="s">
        <v>107</v>
      </c>
      <c r="P5" s="61" t="s">
        <v>106</v>
      </c>
      <c r="Q5" s="123" t="s">
        <v>107</v>
      </c>
      <c r="R5" s="61" t="s">
        <v>106</v>
      </c>
      <c r="S5" s="123" t="s">
        <v>107</v>
      </c>
      <c r="T5" s="61" t="s">
        <v>106</v>
      </c>
      <c r="U5" s="123" t="s">
        <v>107</v>
      </c>
      <c r="V5" s="61" t="s">
        <v>106</v>
      </c>
      <c r="W5" s="123" t="s">
        <v>107</v>
      </c>
      <c r="X5" s="61" t="s">
        <v>106</v>
      </c>
      <c r="Y5" s="123" t="s">
        <v>107</v>
      </c>
      <c r="Z5" s="61" t="s">
        <v>106</v>
      </c>
      <c r="AA5" s="123" t="s">
        <v>107</v>
      </c>
      <c r="AB5" s="61" t="s">
        <v>106</v>
      </c>
      <c r="AC5" s="123" t="s">
        <v>107</v>
      </c>
      <c r="AD5" s="61" t="s">
        <v>106</v>
      </c>
      <c r="AE5" s="123" t="s">
        <v>107</v>
      </c>
      <c r="AF5" s="61" t="s">
        <v>106</v>
      </c>
      <c r="AG5" s="123" t="s">
        <v>107</v>
      </c>
      <c r="AH5" s="61" t="s">
        <v>106</v>
      </c>
      <c r="AI5" s="123" t="s">
        <v>107</v>
      </c>
      <c r="AJ5" s="61" t="s">
        <v>106</v>
      </c>
      <c r="AK5" s="123" t="s">
        <v>107</v>
      </c>
      <c r="AL5" s="61" t="s">
        <v>106</v>
      </c>
      <c r="AM5" s="123" t="s">
        <v>107</v>
      </c>
      <c r="AN5" s="61" t="s">
        <v>106</v>
      </c>
      <c r="AO5" s="123" t="s">
        <v>107</v>
      </c>
      <c r="AP5" s="61" t="s">
        <v>106</v>
      </c>
      <c r="AQ5" s="123" t="s">
        <v>107</v>
      </c>
      <c r="AR5" s="61" t="s">
        <v>106</v>
      </c>
      <c r="AS5" s="123" t="s">
        <v>107</v>
      </c>
      <c r="AT5" s="61" t="s">
        <v>106</v>
      </c>
      <c r="AU5" s="123" t="s">
        <v>107</v>
      </c>
      <c r="AV5" s="61" t="s">
        <v>106</v>
      </c>
      <c r="AW5" s="123" t="s">
        <v>107</v>
      </c>
      <c r="AX5" s="124" t="s">
        <v>161</v>
      </c>
      <c r="AY5" s="125">
        <v>1995</v>
      </c>
      <c r="AZ5" s="126" t="s">
        <v>94</v>
      </c>
      <c r="BA5" s="126" t="s">
        <v>108</v>
      </c>
      <c r="BB5" s="126" t="s">
        <v>94</v>
      </c>
      <c r="BC5" s="126" t="s">
        <v>108</v>
      </c>
      <c r="BD5" s="126" t="s">
        <v>109</v>
      </c>
      <c r="BE5" s="61" t="s">
        <v>106</v>
      </c>
      <c r="BF5" s="123" t="s">
        <v>107</v>
      </c>
      <c r="BG5" s="61" t="s">
        <v>106</v>
      </c>
      <c r="BH5" s="123" t="s">
        <v>107</v>
      </c>
      <c r="BI5" s="61" t="s">
        <v>106</v>
      </c>
      <c r="BJ5" s="123" t="s">
        <v>107</v>
      </c>
      <c r="BK5" s="61" t="s">
        <v>106</v>
      </c>
      <c r="BL5" s="123" t="s">
        <v>107</v>
      </c>
      <c r="BM5" s="124" t="s">
        <v>161</v>
      </c>
      <c r="BN5" s="127">
        <v>1995</v>
      </c>
      <c r="BO5" s="126" t="s">
        <v>94</v>
      </c>
      <c r="BP5" s="126" t="s">
        <v>108</v>
      </c>
      <c r="BQ5" s="126" t="s">
        <v>94</v>
      </c>
      <c r="BR5" s="126" t="s">
        <v>108</v>
      </c>
      <c r="BS5" s="126" t="s">
        <v>109</v>
      </c>
    </row>
    <row r="6" spans="1:71" s="192" customFormat="1" ht="14.25" customHeight="1">
      <c r="A6" s="29" t="s">
        <v>28</v>
      </c>
      <c r="B6" s="150">
        <v>1814</v>
      </c>
      <c r="C6" s="38">
        <v>0</v>
      </c>
      <c r="D6" s="150">
        <v>579</v>
      </c>
      <c r="E6" s="38">
        <v>0</v>
      </c>
      <c r="F6" s="150">
        <v>298</v>
      </c>
      <c r="G6" s="38">
        <v>0</v>
      </c>
      <c r="H6" s="150">
        <v>11500</v>
      </c>
      <c r="I6" s="38">
        <v>0</v>
      </c>
      <c r="J6" s="150">
        <v>14000</v>
      </c>
      <c r="K6" s="38">
        <v>0</v>
      </c>
      <c r="L6" s="150">
        <v>0</v>
      </c>
      <c r="M6" s="38">
        <v>0</v>
      </c>
      <c r="N6" s="150">
        <v>493</v>
      </c>
      <c r="O6" s="38">
        <v>0</v>
      </c>
      <c r="P6" s="150">
        <v>4634</v>
      </c>
      <c r="Q6" s="38">
        <v>0</v>
      </c>
      <c r="R6" s="150">
        <v>23403</v>
      </c>
      <c r="S6" s="38">
        <v>0</v>
      </c>
      <c r="T6" s="150">
        <v>10387</v>
      </c>
      <c r="U6" s="38">
        <v>0</v>
      </c>
      <c r="V6" s="150">
        <v>7001.1629999999996</v>
      </c>
      <c r="W6" s="38">
        <v>0</v>
      </c>
      <c r="X6" s="150">
        <v>1654.874</v>
      </c>
      <c r="Y6" s="38">
        <v>0</v>
      </c>
      <c r="Z6" s="150">
        <v>2305.9690000000001</v>
      </c>
      <c r="AA6" s="38">
        <v>0</v>
      </c>
      <c r="AB6" s="150">
        <v>39470</v>
      </c>
      <c r="AC6" s="38">
        <v>0</v>
      </c>
      <c r="AD6" s="150">
        <v>1620</v>
      </c>
      <c r="AE6" s="38">
        <v>0</v>
      </c>
      <c r="AF6" s="150">
        <v>2459</v>
      </c>
      <c r="AG6" s="38">
        <v>0</v>
      </c>
      <c r="AH6" s="150">
        <v>919.43640000000005</v>
      </c>
      <c r="AI6" s="38">
        <v>0</v>
      </c>
      <c r="AJ6" s="150">
        <v>364</v>
      </c>
      <c r="AK6" s="38">
        <v>0</v>
      </c>
      <c r="AL6" s="150">
        <v>240</v>
      </c>
      <c r="AM6" s="38">
        <v>0</v>
      </c>
      <c r="AN6" s="150">
        <v>756</v>
      </c>
      <c r="AO6" s="38">
        <v>0</v>
      </c>
      <c r="AP6" s="150"/>
      <c r="AQ6" s="38" t="s">
        <v>183</v>
      </c>
      <c r="AR6" s="150"/>
      <c r="AS6" s="38" t="s">
        <v>183</v>
      </c>
      <c r="AT6" s="150"/>
      <c r="AU6" s="38" t="s">
        <v>183</v>
      </c>
      <c r="AV6" s="150">
        <v>1607.6</v>
      </c>
      <c r="AW6" s="38">
        <v>0</v>
      </c>
      <c r="AX6" s="128">
        <v>159</v>
      </c>
      <c r="AY6" s="31">
        <v>1187.8</v>
      </c>
      <c r="AZ6" s="37">
        <v>125506.04240000001</v>
      </c>
      <c r="BA6" s="222">
        <v>105.66260515238257</v>
      </c>
      <c r="BB6" s="37">
        <v>0</v>
      </c>
      <c r="BC6" s="221">
        <v>0</v>
      </c>
      <c r="BD6" s="222">
        <v>0</v>
      </c>
      <c r="BE6" s="150">
        <v>67486.462</v>
      </c>
      <c r="BF6" s="38">
        <v>0.46199999999953434</v>
      </c>
      <c r="BG6" s="150">
        <v>16407.75</v>
      </c>
      <c r="BH6" s="38">
        <v>0</v>
      </c>
      <c r="BI6" s="150">
        <v>6673</v>
      </c>
      <c r="BJ6" s="38">
        <v>0</v>
      </c>
      <c r="BK6" s="150">
        <v>214</v>
      </c>
      <c r="BL6" s="38">
        <v>70.960454545454539</v>
      </c>
      <c r="BM6" s="128">
        <v>159</v>
      </c>
      <c r="BN6" s="31">
        <v>1187.8</v>
      </c>
      <c r="BO6" s="37">
        <v>216287.25440000001</v>
      </c>
      <c r="BP6" s="222">
        <v>182.09063343997306</v>
      </c>
      <c r="BQ6" s="37">
        <v>71.422454545454073</v>
      </c>
      <c r="BR6" s="221">
        <v>6.0130034134916716E-2</v>
      </c>
      <c r="BS6" s="222">
        <v>3.3022035784580225E-2</v>
      </c>
    </row>
    <row r="7" spans="1:71" s="202" customFormat="1" ht="14.25" customHeight="1">
      <c r="A7" s="35" t="s">
        <v>29</v>
      </c>
      <c r="B7" s="130">
        <v>3196</v>
      </c>
      <c r="C7" s="131">
        <v>2130.6666666666665</v>
      </c>
      <c r="D7" s="130">
        <v>1699</v>
      </c>
      <c r="E7" s="131">
        <v>1132.6666666666665</v>
      </c>
      <c r="F7" s="130">
        <v>12525</v>
      </c>
      <c r="G7" s="131">
        <v>6958.3333333333339</v>
      </c>
      <c r="H7" s="130">
        <v>16600</v>
      </c>
      <c r="I7" s="131">
        <v>10375</v>
      </c>
      <c r="J7" s="130">
        <v>3000</v>
      </c>
      <c r="K7" s="131">
        <v>1548.3870967741934</v>
      </c>
      <c r="L7" s="130">
        <v>5291</v>
      </c>
      <c r="M7" s="131">
        <v>2223.7536231884055</v>
      </c>
      <c r="N7" s="130">
        <v>2757</v>
      </c>
      <c r="O7" s="131">
        <v>1723.125</v>
      </c>
      <c r="P7" s="130">
        <v>9141</v>
      </c>
      <c r="Q7" s="131">
        <v>1523.5</v>
      </c>
      <c r="R7" s="130">
        <v>71462</v>
      </c>
      <c r="S7" s="131">
        <v>47641.333333333328</v>
      </c>
      <c r="T7" s="130">
        <v>24047</v>
      </c>
      <c r="U7" s="131">
        <v>16031.333333333332</v>
      </c>
      <c r="V7" s="130">
        <v>26467.96</v>
      </c>
      <c r="W7" s="131">
        <v>16480.050566037735</v>
      </c>
      <c r="X7" s="130">
        <v>2364.1149999999998</v>
      </c>
      <c r="Y7" s="131">
        <v>497.70842105263148</v>
      </c>
      <c r="Z7" s="130">
        <v>8080.6629999999996</v>
      </c>
      <c r="AA7" s="131">
        <v>4232.7282380952383</v>
      </c>
      <c r="AB7" s="130">
        <v>71480</v>
      </c>
      <c r="AC7" s="131">
        <v>26597.20930232558</v>
      </c>
      <c r="AD7" s="130">
        <v>1517</v>
      </c>
      <c r="AE7" s="131">
        <v>535.41176470588243</v>
      </c>
      <c r="AF7" s="130">
        <v>6867</v>
      </c>
      <c r="AG7" s="131">
        <v>2423.6470588235297</v>
      </c>
      <c r="AH7" s="130">
        <v>4104.9456499999997</v>
      </c>
      <c r="AI7" s="131">
        <v>1331.3337243243243</v>
      </c>
      <c r="AJ7" s="130">
        <v>1052</v>
      </c>
      <c r="AK7" s="131">
        <v>341.18918918918922</v>
      </c>
      <c r="AL7" s="130">
        <v>1538</v>
      </c>
      <c r="AM7" s="131">
        <v>576.75</v>
      </c>
      <c r="AN7" s="130">
        <v>12545</v>
      </c>
      <c r="AO7" s="131">
        <v>6272.5</v>
      </c>
      <c r="AP7" s="130">
        <v>757</v>
      </c>
      <c r="AQ7" s="131">
        <v>471.33962264150944</v>
      </c>
      <c r="AR7" s="130">
        <v>3210</v>
      </c>
      <c r="AS7" s="131">
        <v>1070</v>
      </c>
      <c r="AT7" s="130">
        <v>4112</v>
      </c>
      <c r="AU7" s="131">
        <v>1370.6666666666665</v>
      </c>
      <c r="AV7" s="130">
        <v>7144.5630000000001</v>
      </c>
      <c r="AW7" s="131">
        <v>2381.5209999999997</v>
      </c>
      <c r="AX7" s="132">
        <v>71</v>
      </c>
      <c r="AY7" s="36">
        <v>951.8</v>
      </c>
      <c r="AZ7" s="133">
        <v>300958.24665000004</v>
      </c>
      <c r="BA7" s="40">
        <v>316.19904039714231</v>
      </c>
      <c r="BB7" s="133">
        <v>155870.15460715821</v>
      </c>
      <c r="BC7" s="41">
        <v>163.76355810796198</v>
      </c>
      <c r="BD7" s="40">
        <v>51.791288772501289</v>
      </c>
      <c r="BE7" s="130">
        <v>59061.167000000001</v>
      </c>
      <c r="BF7" s="131">
        <v>11179.167000000001</v>
      </c>
      <c r="BG7" s="130">
        <v>12704.15</v>
      </c>
      <c r="BH7" s="131">
        <v>4619.6909090909094</v>
      </c>
      <c r="BI7" s="130">
        <v>55132</v>
      </c>
      <c r="BJ7" s="131">
        <v>22387.08795160802</v>
      </c>
      <c r="BK7" s="130">
        <v>18800</v>
      </c>
      <c r="BL7" s="131">
        <v>7787.0063757081689</v>
      </c>
      <c r="BM7" s="132">
        <v>71</v>
      </c>
      <c r="BN7" s="36">
        <v>951.8</v>
      </c>
      <c r="BO7" s="133">
        <v>446655.56365000008</v>
      </c>
      <c r="BP7" s="40">
        <v>469.27459933809632</v>
      </c>
      <c r="BQ7" s="133">
        <v>201843.10684356536</v>
      </c>
      <c r="BR7" s="41">
        <v>212.06462160492265</v>
      </c>
      <c r="BS7" s="40">
        <v>45.189878570891352</v>
      </c>
    </row>
    <row r="8" spans="1:71" s="192" customFormat="1" ht="14.25" customHeight="1">
      <c r="A8" s="33" t="s">
        <v>30</v>
      </c>
      <c r="B8" s="193">
        <v>1885</v>
      </c>
      <c r="C8" s="227">
        <v>1276.9354838709676</v>
      </c>
      <c r="D8" s="193">
        <v>644</v>
      </c>
      <c r="E8" s="227">
        <v>436.25806451612902</v>
      </c>
      <c r="F8" s="193">
        <v>1119</v>
      </c>
      <c r="G8" s="227">
        <v>621.66666666666674</v>
      </c>
      <c r="H8" s="193">
        <v>5300</v>
      </c>
      <c r="I8" s="227">
        <v>3312.5</v>
      </c>
      <c r="J8" s="193">
        <v>2900</v>
      </c>
      <c r="K8" s="227">
        <v>1540.625</v>
      </c>
      <c r="L8" s="193">
        <v>71</v>
      </c>
      <c r="M8" s="227">
        <v>29.840579710144926</v>
      </c>
      <c r="N8" s="193">
        <v>1527</v>
      </c>
      <c r="O8" s="227">
        <v>954.375</v>
      </c>
      <c r="P8" s="193">
        <v>1384</v>
      </c>
      <c r="Q8" s="227">
        <v>246.46575342465752</v>
      </c>
      <c r="R8" s="193">
        <v>23411</v>
      </c>
      <c r="S8" s="227">
        <v>15859.06451612903</v>
      </c>
      <c r="T8" s="193">
        <v>7790</v>
      </c>
      <c r="U8" s="227">
        <v>5277.0967741935483</v>
      </c>
      <c r="V8" s="193">
        <v>6902.94</v>
      </c>
      <c r="W8" s="227">
        <v>4298.0569811320747</v>
      </c>
      <c r="X8" s="193">
        <v>794.14499999999998</v>
      </c>
      <c r="Y8" s="227">
        <v>167.18842105263155</v>
      </c>
      <c r="Z8" s="193">
        <v>2116.692</v>
      </c>
      <c r="AA8" s="227">
        <v>1108.7434285714287</v>
      </c>
      <c r="AB8" s="193">
        <v>27982</v>
      </c>
      <c r="AC8" s="227">
        <v>10811.227272727272</v>
      </c>
      <c r="AD8" s="193">
        <v>559</v>
      </c>
      <c r="AE8" s="227">
        <v>207.62857142857143</v>
      </c>
      <c r="AF8" s="193">
        <v>1627</v>
      </c>
      <c r="AG8" s="227">
        <v>604.31428571428569</v>
      </c>
      <c r="AH8" s="193">
        <v>2274.4884999999999</v>
      </c>
      <c r="AI8" s="227">
        <v>778.11448684210529</v>
      </c>
      <c r="AJ8" s="193">
        <v>594</v>
      </c>
      <c r="AK8" s="227">
        <v>203.21052631578948</v>
      </c>
      <c r="AL8" s="193">
        <v>201</v>
      </c>
      <c r="AM8" s="227">
        <v>79.181818181818173</v>
      </c>
      <c r="AN8" s="193">
        <v>3712</v>
      </c>
      <c r="AO8" s="227">
        <v>1901.2682926829268</v>
      </c>
      <c r="AP8" s="193">
        <v>3676</v>
      </c>
      <c r="AQ8" s="227">
        <v>2288.8301886792451</v>
      </c>
      <c r="AR8" s="193">
        <v>1378</v>
      </c>
      <c r="AS8" s="227">
        <v>459.33333333333331</v>
      </c>
      <c r="AT8" s="193"/>
      <c r="AU8" s="227" t="s">
        <v>183</v>
      </c>
      <c r="AV8" s="193">
        <v>5268</v>
      </c>
      <c r="AW8" s="227">
        <v>1756</v>
      </c>
      <c r="AX8" s="129">
        <v>70</v>
      </c>
      <c r="AY8" s="34">
        <v>339.6</v>
      </c>
      <c r="AZ8" s="225">
        <v>103116.26550000001</v>
      </c>
      <c r="BA8" s="240">
        <v>303.64035777385158</v>
      </c>
      <c r="BB8" s="225">
        <v>54217.92544517263</v>
      </c>
      <c r="BC8" s="241">
        <v>159.65231285386523</v>
      </c>
      <c r="BD8" s="240">
        <v>52.579411387985751</v>
      </c>
      <c r="BE8" s="193">
        <v>1233.8589999999999</v>
      </c>
      <c r="BF8" s="227">
        <v>183.85899999999992</v>
      </c>
      <c r="BG8" s="193"/>
      <c r="BH8" s="227" t="s">
        <v>183</v>
      </c>
      <c r="BI8" s="193">
        <v>2112</v>
      </c>
      <c r="BJ8" s="227">
        <v>1586.436923076923</v>
      </c>
      <c r="BK8" s="193">
        <v>1293</v>
      </c>
      <c r="BL8" s="227">
        <v>1011.9130434782606</v>
      </c>
      <c r="BM8" s="129">
        <v>70</v>
      </c>
      <c r="BN8" s="34">
        <v>339.6</v>
      </c>
      <c r="BO8" s="225">
        <v>107755.12450000001</v>
      </c>
      <c r="BP8" s="240">
        <v>317.30013103651356</v>
      </c>
      <c r="BQ8" s="225">
        <v>57000.134411727813</v>
      </c>
      <c r="BR8" s="241">
        <v>167.84491876244937</v>
      </c>
      <c r="BS8" s="240">
        <v>52.897840985490966</v>
      </c>
    </row>
    <row r="9" spans="1:71" s="202" customFormat="1" ht="14.25" customHeight="1">
      <c r="A9" s="233" t="s">
        <v>31</v>
      </c>
      <c r="B9" s="242">
        <v>437</v>
      </c>
      <c r="C9" s="237">
        <v>312.14285714285717</v>
      </c>
      <c r="D9" s="242">
        <v>324</v>
      </c>
      <c r="E9" s="237">
        <v>231.42857142857144</v>
      </c>
      <c r="F9" s="242">
        <v>2859</v>
      </c>
      <c r="G9" s="237">
        <v>1715.3999999999999</v>
      </c>
      <c r="H9" s="242">
        <v>2200</v>
      </c>
      <c r="I9" s="237">
        <v>1466.6666666666665</v>
      </c>
      <c r="J9" s="242">
        <v>200</v>
      </c>
      <c r="K9" s="237">
        <v>114.28571428571428</v>
      </c>
      <c r="L9" s="242">
        <v>4025</v>
      </c>
      <c r="M9" s="237">
        <v>1878.3333333333333</v>
      </c>
      <c r="N9" s="242">
        <v>437</v>
      </c>
      <c r="O9" s="237">
        <v>291.33333333333331</v>
      </c>
      <c r="P9" s="242">
        <v>104</v>
      </c>
      <c r="Q9" s="237">
        <v>20.8</v>
      </c>
      <c r="R9" s="242">
        <v>1755</v>
      </c>
      <c r="S9" s="237">
        <v>1253.5714285714287</v>
      </c>
      <c r="T9" s="242">
        <v>448</v>
      </c>
      <c r="U9" s="237">
        <v>320</v>
      </c>
      <c r="V9" s="242">
        <v>916.84199999999998</v>
      </c>
      <c r="W9" s="237">
        <v>611.22799999999995</v>
      </c>
      <c r="X9" s="242">
        <v>86.212999999999994</v>
      </c>
      <c r="Y9" s="237">
        <v>21.553249999999998</v>
      </c>
      <c r="Z9" s="242">
        <v>238.57300000000001</v>
      </c>
      <c r="AA9" s="237">
        <v>136.32742857142856</v>
      </c>
      <c r="AB9" s="242">
        <v>1263</v>
      </c>
      <c r="AC9" s="237">
        <v>537.44680851063833</v>
      </c>
      <c r="AD9" s="242"/>
      <c r="AE9" s="237" t="s">
        <v>183</v>
      </c>
      <c r="AF9" s="242"/>
      <c r="AG9" s="237" t="s">
        <v>183</v>
      </c>
      <c r="AH9" s="242">
        <v>203.87899999999999</v>
      </c>
      <c r="AI9" s="237">
        <v>76.454624999999993</v>
      </c>
      <c r="AJ9" s="242">
        <v>21</v>
      </c>
      <c r="AK9" s="237">
        <v>7.875</v>
      </c>
      <c r="AL9" s="242">
        <v>1300</v>
      </c>
      <c r="AM9" s="237">
        <v>557.14285714285711</v>
      </c>
      <c r="AN9" s="242">
        <v>3797</v>
      </c>
      <c r="AO9" s="237">
        <v>2109.4444444444443</v>
      </c>
      <c r="AP9" s="242"/>
      <c r="AQ9" s="237" t="s">
        <v>183</v>
      </c>
      <c r="AR9" s="242">
        <v>5457</v>
      </c>
      <c r="AS9" s="237">
        <v>2046.375</v>
      </c>
      <c r="AT9" s="242"/>
      <c r="AU9" s="237" t="s">
        <v>183</v>
      </c>
      <c r="AV9" s="242"/>
      <c r="AW9" s="237" t="s">
        <v>183</v>
      </c>
      <c r="AX9" s="243">
        <v>38</v>
      </c>
      <c r="AY9" s="235">
        <v>35.200000000000003</v>
      </c>
      <c r="AZ9" s="147">
        <v>26072.507000000001</v>
      </c>
      <c r="BA9" s="244">
        <v>740.69622159090909</v>
      </c>
      <c r="BB9" s="147">
        <v>13707.809318431275</v>
      </c>
      <c r="BC9" s="245">
        <v>389.42640109179757</v>
      </c>
      <c r="BD9" s="244">
        <v>52.575723993213522</v>
      </c>
      <c r="BE9" s="242"/>
      <c r="BF9" s="237" t="s">
        <v>183</v>
      </c>
      <c r="BG9" s="242"/>
      <c r="BH9" s="237"/>
      <c r="BI9" s="242">
        <v>130</v>
      </c>
      <c r="BJ9" s="237">
        <v>75.330291626134226</v>
      </c>
      <c r="BK9" s="242">
        <v>1775</v>
      </c>
      <c r="BL9" s="237">
        <v>973.8708443109507</v>
      </c>
      <c r="BM9" s="243">
        <v>38</v>
      </c>
      <c r="BN9" s="235">
        <v>35.200000000000003</v>
      </c>
      <c r="BO9" s="147">
        <v>27977.507000000001</v>
      </c>
      <c r="BP9" s="244">
        <v>794.81553977272722</v>
      </c>
      <c r="BQ9" s="147">
        <v>14757.010454368359</v>
      </c>
      <c r="BR9" s="245">
        <v>419.23325154455563</v>
      </c>
      <c r="BS9" s="244">
        <v>52.745980742202505</v>
      </c>
    </row>
    <row r="10" spans="1:71" s="192" customFormat="1" ht="14.25" customHeight="1">
      <c r="A10" s="29" t="s">
        <v>32</v>
      </c>
      <c r="B10" s="150">
        <v>1700</v>
      </c>
      <c r="C10" s="38">
        <v>1092.8571428571429</v>
      </c>
      <c r="D10" s="150">
        <v>449</v>
      </c>
      <c r="E10" s="38">
        <v>288.64285714285717</v>
      </c>
      <c r="F10" s="150">
        <v>2264</v>
      </c>
      <c r="G10" s="38">
        <v>1185.9047619047619</v>
      </c>
      <c r="H10" s="150">
        <v>1900</v>
      </c>
      <c r="I10" s="38">
        <v>1129.7297297297298</v>
      </c>
      <c r="J10" s="150">
        <v>300</v>
      </c>
      <c r="K10" s="38">
        <v>144.82758620689657</v>
      </c>
      <c r="L10" s="150">
        <v>2739</v>
      </c>
      <c r="M10" s="38">
        <v>1053.4615384615386</v>
      </c>
      <c r="N10" s="150">
        <v>722</v>
      </c>
      <c r="O10" s="38">
        <v>429.29729729729735</v>
      </c>
      <c r="P10" s="150">
        <v>1107</v>
      </c>
      <c r="Q10" s="38">
        <v>171.50704225352112</v>
      </c>
      <c r="R10" s="150">
        <v>4919</v>
      </c>
      <c r="S10" s="38">
        <v>3162.2142857142858</v>
      </c>
      <c r="T10" s="150">
        <v>1637</v>
      </c>
      <c r="U10" s="38">
        <v>1052.3571428571429</v>
      </c>
      <c r="V10" s="150">
        <v>2178.3670000000002</v>
      </c>
      <c r="W10" s="38">
        <v>1289.2376122448979</v>
      </c>
      <c r="X10" s="150">
        <v>73.242999999999995</v>
      </c>
      <c r="Y10" s="38">
        <v>13.856783783783783</v>
      </c>
      <c r="Z10" s="150">
        <v>534.17100000000005</v>
      </c>
      <c r="AA10" s="38">
        <v>262.5586271186441</v>
      </c>
      <c r="AB10" s="150">
        <v>3254</v>
      </c>
      <c r="AC10" s="38">
        <v>1111.1219512195123</v>
      </c>
      <c r="AD10" s="150">
        <v>8</v>
      </c>
      <c r="AE10" s="38">
        <v>2.6666666666666665</v>
      </c>
      <c r="AF10" s="150"/>
      <c r="AG10" s="38" t="s">
        <v>183</v>
      </c>
      <c r="AH10" s="150">
        <v>393.31400000000002</v>
      </c>
      <c r="AI10" s="38">
        <v>120.1792777777778</v>
      </c>
      <c r="AJ10" s="150">
        <v>120</v>
      </c>
      <c r="AK10" s="38">
        <v>36.666666666666671</v>
      </c>
      <c r="AL10" s="150"/>
      <c r="AM10" s="38" t="s">
        <v>183</v>
      </c>
      <c r="AN10" s="150">
        <v>3398</v>
      </c>
      <c r="AO10" s="38">
        <v>1609.578947368421</v>
      </c>
      <c r="AP10" s="150">
        <v>183</v>
      </c>
      <c r="AQ10" s="38">
        <v>108.30612244897959</v>
      </c>
      <c r="AR10" s="150">
        <v>4985</v>
      </c>
      <c r="AS10" s="38">
        <v>1523.1944444444446</v>
      </c>
      <c r="AT10" s="150"/>
      <c r="AU10" s="38" t="s">
        <v>183</v>
      </c>
      <c r="AV10" s="150">
        <v>396</v>
      </c>
      <c r="AW10" s="38">
        <v>121.00000000000001</v>
      </c>
      <c r="AX10" s="128">
        <v>77</v>
      </c>
      <c r="AY10" s="31">
        <v>121.3</v>
      </c>
      <c r="AZ10" s="37">
        <v>33260.094999999994</v>
      </c>
      <c r="BA10" s="222">
        <v>274.19699093157459</v>
      </c>
      <c r="BB10" s="37">
        <v>15909.166484164969</v>
      </c>
      <c r="BC10" s="223">
        <v>131.15553573095605</v>
      </c>
      <c r="BD10" s="222">
        <v>47.832594838243764</v>
      </c>
      <c r="BE10" s="150"/>
      <c r="BF10" s="38" t="s">
        <v>183</v>
      </c>
      <c r="BG10" s="150"/>
      <c r="BH10" s="38"/>
      <c r="BI10" s="150">
        <v>1173</v>
      </c>
      <c r="BJ10" s="38">
        <v>471.67162947549673</v>
      </c>
      <c r="BK10" s="150">
        <v>3113</v>
      </c>
      <c r="BL10" s="38">
        <v>1378.3859159396179</v>
      </c>
      <c r="BM10" s="128">
        <v>77</v>
      </c>
      <c r="BN10" s="31">
        <v>121.3</v>
      </c>
      <c r="BO10" s="37">
        <v>37546.094999999994</v>
      </c>
      <c r="BP10" s="222">
        <v>309.53087386644677</v>
      </c>
      <c r="BQ10" s="37">
        <v>17759.224029580084</v>
      </c>
      <c r="BR10" s="223">
        <v>146.40745284072617</v>
      </c>
      <c r="BS10" s="222">
        <v>47.299789843870812</v>
      </c>
    </row>
    <row r="11" spans="1:71" s="202" customFormat="1" ht="14.25" customHeight="1">
      <c r="A11" s="35" t="s">
        <v>33</v>
      </c>
      <c r="B11" s="130">
        <v>580</v>
      </c>
      <c r="C11" s="131">
        <v>414.28571428571428</v>
      </c>
      <c r="D11" s="130">
        <v>253</v>
      </c>
      <c r="E11" s="131">
        <v>180.71428571428572</v>
      </c>
      <c r="F11" s="130">
        <v>3110</v>
      </c>
      <c r="G11" s="131">
        <v>1866</v>
      </c>
      <c r="H11" s="130">
        <v>500</v>
      </c>
      <c r="I11" s="131">
        <v>333.33333333333331</v>
      </c>
      <c r="J11" s="130">
        <v>0</v>
      </c>
      <c r="K11" s="131">
        <v>0</v>
      </c>
      <c r="L11" s="130">
        <v>1825</v>
      </c>
      <c r="M11" s="131">
        <v>851.66666666666663</v>
      </c>
      <c r="N11" s="130">
        <v>405</v>
      </c>
      <c r="O11" s="131">
        <v>270</v>
      </c>
      <c r="P11" s="130">
        <v>476</v>
      </c>
      <c r="Q11" s="131">
        <v>95.2</v>
      </c>
      <c r="R11" s="130">
        <v>1722</v>
      </c>
      <c r="S11" s="131">
        <v>1230</v>
      </c>
      <c r="T11" s="130">
        <v>410</v>
      </c>
      <c r="U11" s="131">
        <v>292.85714285714289</v>
      </c>
      <c r="V11" s="130">
        <v>567.048</v>
      </c>
      <c r="W11" s="131">
        <v>378.03199999999998</v>
      </c>
      <c r="X11" s="130">
        <v>51.512</v>
      </c>
      <c r="Y11" s="131">
        <v>12.878</v>
      </c>
      <c r="Z11" s="130">
        <v>439.48</v>
      </c>
      <c r="AA11" s="131">
        <v>251.13142857142856</v>
      </c>
      <c r="AB11" s="130">
        <v>510</v>
      </c>
      <c r="AC11" s="131">
        <v>217.02127659574469</v>
      </c>
      <c r="AD11" s="130"/>
      <c r="AE11" s="131" t="s">
        <v>183</v>
      </c>
      <c r="AF11" s="130"/>
      <c r="AG11" s="131" t="s">
        <v>183</v>
      </c>
      <c r="AH11" s="130">
        <v>138.03399999999999</v>
      </c>
      <c r="AI11" s="131">
        <v>51.762749999999997</v>
      </c>
      <c r="AJ11" s="130">
        <v>61</v>
      </c>
      <c r="AK11" s="131">
        <v>22.875</v>
      </c>
      <c r="AL11" s="130"/>
      <c r="AM11" s="131" t="s">
        <v>183</v>
      </c>
      <c r="AN11" s="130">
        <v>1327</v>
      </c>
      <c r="AO11" s="131">
        <v>737.22222222222229</v>
      </c>
      <c r="AP11" s="130"/>
      <c r="AQ11" s="131" t="s">
        <v>183</v>
      </c>
      <c r="AR11" s="130"/>
      <c r="AS11" s="131" t="s">
        <v>183</v>
      </c>
      <c r="AT11" s="130"/>
      <c r="AU11" s="131" t="s">
        <v>183</v>
      </c>
      <c r="AV11" s="130"/>
      <c r="AW11" s="131" t="s">
        <v>183</v>
      </c>
      <c r="AX11" s="132">
        <v>41</v>
      </c>
      <c r="AY11" s="36">
        <v>31.3</v>
      </c>
      <c r="AZ11" s="133">
        <v>12375.074000000001</v>
      </c>
      <c r="BA11" s="40">
        <v>395.3697763578275</v>
      </c>
      <c r="BB11" s="133">
        <v>7204.979820246539</v>
      </c>
      <c r="BC11" s="41">
        <v>230.19104857017697</v>
      </c>
      <c r="BD11" s="40">
        <v>58.221710999437569</v>
      </c>
      <c r="BE11" s="130"/>
      <c r="BF11" s="131" t="s">
        <v>183</v>
      </c>
      <c r="BG11" s="130"/>
      <c r="BH11" s="131"/>
      <c r="BI11" s="130"/>
      <c r="BJ11" s="131" t="s">
        <v>183</v>
      </c>
      <c r="BK11" s="130">
        <v>301</v>
      </c>
      <c r="BL11" s="131">
        <v>233.75386363636366</v>
      </c>
      <c r="BM11" s="132">
        <v>41</v>
      </c>
      <c r="BN11" s="36">
        <v>31.3</v>
      </c>
      <c r="BO11" s="133">
        <v>12676.074000000001</v>
      </c>
      <c r="BP11" s="40">
        <v>404.98638977635784</v>
      </c>
      <c r="BQ11" s="133">
        <v>7438.7336838829024</v>
      </c>
      <c r="BR11" s="41">
        <v>237.65922312724928</v>
      </c>
      <c r="BS11" s="40">
        <v>58.683261740842653</v>
      </c>
    </row>
    <row r="12" spans="1:71" s="192" customFormat="1" ht="14.25" customHeight="1">
      <c r="A12" s="33" t="s">
        <v>34</v>
      </c>
      <c r="B12" s="193">
        <v>97</v>
      </c>
      <c r="C12" s="227">
        <v>52.909090909090907</v>
      </c>
      <c r="D12" s="193">
        <v>359</v>
      </c>
      <c r="E12" s="227">
        <v>195.81818181818181</v>
      </c>
      <c r="F12" s="193">
        <v>1008</v>
      </c>
      <c r="G12" s="227">
        <v>415.05882352941177</v>
      </c>
      <c r="H12" s="193">
        <v>1100</v>
      </c>
      <c r="I12" s="227">
        <v>531.0344827586207</v>
      </c>
      <c r="J12" s="193">
        <v>0</v>
      </c>
      <c r="K12" s="227">
        <v>0</v>
      </c>
      <c r="L12" s="193">
        <v>1292</v>
      </c>
      <c r="M12" s="227">
        <v>369.14285714285711</v>
      </c>
      <c r="N12" s="193">
        <v>62</v>
      </c>
      <c r="O12" s="227">
        <v>29.931034482758623</v>
      </c>
      <c r="P12" s="193">
        <v>13</v>
      </c>
      <c r="Q12" s="227">
        <v>1.3582089552238805</v>
      </c>
      <c r="R12" s="193">
        <v>680</v>
      </c>
      <c r="S12" s="227">
        <v>370.90909090909088</v>
      </c>
      <c r="T12" s="193">
        <v>262</v>
      </c>
      <c r="U12" s="227">
        <v>142.90909090909091</v>
      </c>
      <c r="V12" s="193">
        <v>291.58</v>
      </c>
      <c r="W12" s="227">
        <v>142.05179487179487</v>
      </c>
      <c r="X12" s="193">
        <v>68.885000000000005</v>
      </c>
      <c r="Y12" s="227">
        <v>9.8407142857142862</v>
      </c>
      <c r="Z12" s="193">
        <v>5.0570000000000004</v>
      </c>
      <c r="AA12" s="227">
        <v>1.9608775510204082</v>
      </c>
      <c r="AB12" s="193">
        <v>1557</v>
      </c>
      <c r="AC12" s="227">
        <v>389.25</v>
      </c>
      <c r="AD12" s="193"/>
      <c r="AE12" s="227" t="s">
        <v>183</v>
      </c>
      <c r="AF12" s="193"/>
      <c r="AG12" s="227" t="s">
        <v>183</v>
      </c>
      <c r="AH12" s="193">
        <v>114.327</v>
      </c>
      <c r="AI12" s="227">
        <v>25.00903125</v>
      </c>
      <c r="AJ12" s="193">
        <v>44</v>
      </c>
      <c r="AK12" s="227">
        <v>9.625</v>
      </c>
      <c r="AL12" s="193"/>
      <c r="AM12" s="227" t="s">
        <v>183</v>
      </c>
      <c r="AN12" s="193">
        <v>781</v>
      </c>
      <c r="AO12" s="227">
        <v>292.875</v>
      </c>
      <c r="AP12" s="193"/>
      <c r="AQ12" s="227" t="s">
        <v>183</v>
      </c>
      <c r="AR12" s="193"/>
      <c r="AS12" s="227" t="s">
        <v>183</v>
      </c>
      <c r="AT12" s="193"/>
      <c r="AU12" s="227" t="s">
        <v>183</v>
      </c>
      <c r="AV12" s="193">
        <v>767.28499999999997</v>
      </c>
      <c r="AW12" s="227">
        <v>167.84359375</v>
      </c>
      <c r="AX12" s="129">
        <v>92</v>
      </c>
      <c r="AY12" s="34">
        <v>35.5</v>
      </c>
      <c r="AZ12" s="225">
        <v>8502.134</v>
      </c>
      <c r="BA12" s="240">
        <v>239.49673239436621</v>
      </c>
      <c r="BB12" s="225">
        <v>3147.5268731228566</v>
      </c>
      <c r="BC12" s="241">
        <v>88.662728820362162</v>
      </c>
      <c r="BD12" s="240">
        <v>37.020433612583112</v>
      </c>
      <c r="BE12" s="193"/>
      <c r="BF12" s="227" t="s">
        <v>183</v>
      </c>
      <c r="BG12" s="193"/>
      <c r="BH12" s="227"/>
      <c r="BI12" s="193">
        <v>154</v>
      </c>
      <c r="BJ12" s="227">
        <v>63.771329412898879</v>
      </c>
      <c r="BK12" s="193">
        <v>468</v>
      </c>
      <c r="BL12" s="227">
        <v>183.13693432295426</v>
      </c>
      <c r="BM12" s="129">
        <v>92</v>
      </c>
      <c r="BN12" s="34">
        <v>35.5</v>
      </c>
      <c r="BO12" s="225">
        <v>9124.134</v>
      </c>
      <c r="BP12" s="240">
        <v>257.01785915492957</v>
      </c>
      <c r="BQ12" s="225">
        <v>3394.4351368587099</v>
      </c>
      <c r="BR12" s="241">
        <v>95.617891179118587</v>
      </c>
      <c r="BS12" s="240">
        <v>37.202819871548463</v>
      </c>
    </row>
    <row r="13" spans="1:71" s="202" customFormat="1" ht="14.25" customHeight="1">
      <c r="A13" s="233" t="s">
        <v>35</v>
      </c>
      <c r="B13" s="242">
        <v>103</v>
      </c>
      <c r="C13" s="237">
        <v>66.214285714285722</v>
      </c>
      <c r="D13" s="242">
        <v>700</v>
      </c>
      <c r="E13" s="237">
        <v>450.00000000000006</v>
      </c>
      <c r="F13" s="242">
        <v>3673</v>
      </c>
      <c r="G13" s="237">
        <v>1923.952380952381</v>
      </c>
      <c r="H13" s="242">
        <v>1000</v>
      </c>
      <c r="I13" s="237">
        <v>594.59459459459458</v>
      </c>
      <c r="J13" s="242">
        <v>0</v>
      </c>
      <c r="K13" s="237">
        <v>0</v>
      </c>
      <c r="L13" s="242">
        <v>2007</v>
      </c>
      <c r="M13" s="237">
        <v>790.63636363636363</v>
      </c>
      <c r="N13" s="242">
        <v>432</v>
      </c>
      <c r="O13" s="237">
        <v>256.8648648648649</v>
      </c>
      <c r="P13" s="242">
        <v>326</v>
      </c>
      <c r="Q13" s="237">
        <v>50.507042253521121</v>
      </c>
      <c r="R13" s="242">
        <v>1985</v>
      </c>
      <c r="S13" s="237">
        <v>1276.0714285714287</v>
      </c>
      <c r="T13" s="242">
        <v>825</v>
      </c>
      <c r="U13" s="237">
        <v>530.35714285714289</v>
      </c>
      <c r="V13" s="242">
        <v>502.46199999999999</v>
      </c>
      <c r="W13" s="237">
        <v>297.37546938775512</v>
      </c>
      <c r="X13" s="242">
        <v>76.564999999999998</v>
      </c>
      <c r="Y13" s="237">
        <v>14.48527027027027</v>
      </c>
      <c r="Z13" s="242">
        <v>0</v>
      </c>
      <c r="AA13" s="237">
        <v>0</v>
      </c>
      <c r="AB13" s="242">
        <v>1488</v>
      </c>
      <c r="AC13" s="237">
        <v>531.42857142857144</v>
      </c>
      <c r="AD13" s="242"/>
      <c r="AE13" s="237" t="s">
        <v>183</v>
      </c>
      <c r="AF13" s="242"/>
      <c r="AG13" s="237" t="s">
        <v>183</v>
      </c>
      <c r="AH13" s="242">
        <v>124.705</v>
      </c>
      <c r="AI13" s="237">
        <v>38.104305555555555</v>
      </c>
      <c r="AJ13" s="242">
        <v>40</v>
      </c>
      <c r="AK13" s="237">
        <v>12.222222222222223</v>
      </c>
      <c r="AL13" s="242"/>
      <c r="AM13" s="237" t="s">
        <v>183</v>
      </c>
      <c r="AN13" s="242">
        <v>586</v>
      </c>
      <c r="AO13" s="237">
        <v>277.57894736842104</v>
      </c>
      <c r="AP13" s="242"/>
      <c r="AQ13" s="237" t="s">
        <v>183</v>
      </c>
      <c r="AR13" s="242">
        <v>3445</v>
      </c>
      <c r="AS13" s="237">
        <v>1052.6388888888889</v>
      </c>
      <c r="AT13" s="242"/>
      <c r="AU13" s="237" t="s">
        <v>183</v>
      </c>
      <c r="AV13" s="242"/>
      <c r="AW13" s="237" t="s">
        <v>183</v>
      </c>
      <c r="AX13" s="243">
        <v>76</v>
      </c>
      <c r="AY13" s="235">
        <v>39.299999999999997</v>
      </c>
      <c r="AZ13" s="147">
        <v>17313.732</v>
      </c>
      <c r="BA13" s="244">
        <v>440.55297709923667</v>
      </c>
      <c r="BB13" s="147">
        <v>8163.0317785662673</v>
      </c>
      <c r="BC13" s="245">
        <v>207.71073227903989</v>
      </c>
      <c r="BD13" s="244">
        <v>47.147730937306108</v>
      </c>
      <c r="BE13" s="242"/>
      <c r="BF13" s="237" t="s">
        <v>183</v>
      </c>
      <c r="BG13" s="242"/>
      <c r="BH13" s="237"/>
      <c r="BI13" s="242"/>
      <c r="BJ13" s="237" t="s">
        <v>183</v>
      </c>
      <c r="BK13" s="242"/>
      <c r="BL13" s="237" t="s">
        <v>183</v>
      </c>
      <c r="BM13" s="243">
        <v>76</v>
      </c>
      <c r="BN13" s="235">
        <v>39.299999999999997</v>
      </c>
      <c r="BO13" s="147">
        <v>17313.732</v>
      </c>
      <c r="BP13" s="244">
        <v>440.55297709923667</v>
      </c>
      <c r="BQ13" s="147">
        <v>8163.0317785662673</v>
      </c>
      <c r="BR13" s="245">
        <v>207.71073227903989</v>
      </c>
      <c r="BS13" s="244">
        <v>47.147730937306108</v>
      </c>
    </row>
    <row r="14" spans="1:71" s="192" customFormat="1" ht="14.25" customHeight="1">
      <c r="A14" s="29" t="s">
        <v>36</v>
      </c>
      <c r="B14" s="150">
        <v>150</v>
      </c>
      <c r="C14" s="38">
        <v>0</v>
      </c>
      <c r="D14" s="150">
        <v>19</v>
      </c>
      <c r="E14" s="38">
        <v>0</v>
      </c>
      <c r="F14" s="150">
        <v>242</v>
      </c>
      <c r="G14" s="38">
        <v>0</v>
      </c>
      <c r="H14" s="150">
        <v>1800</v>
      </c>
      <c r="I14" s="38">
        <v>0</v>
      </c>
      <c r="J14" s="150">
        <v>0</v>
      </c>
      <c r="K14" s="38">
        <v>0</v>
      </c>
      <c r="L14" s="150">
        <v>150</v>
      </c>
      <c r="M14" s="38">
        <v>0</v>
      </c>
      <c r="N14" s="150">
        <v>41</v>
      </c>
      <c r="O14" s="38">
        <v>0</v>
      </c>
      <c r="P14" s="150">
        <v>15</v>
      </c>
      <c r="Q14" s="38">
        <v>0</v>
      </c>
      <c r="R14" s="150">
        <v>666</v>
      </c>
      <c r="S14" s="38">
        <v>0</v>
      </c>
      <c r="T14" s="150">
        <v>405</v>
      </c>
      <c r="U14" s="38">
        <v>0</v>
      </c>
      <c r="V14" s="150">
        <v>407.12200000000001</v>
      </c>
      <c r="W14" s="38">
        <v>0</v>
      </c>
      <c r="X14" s="150">
        <v>194.83699999999999</v>
      </c>
      <c r="Y14" s="38">
        <v>0</v>
      </c>
      <c r="Z14" s="150">
        <v>3.6</v>
      </c>
      <c r="AA14" s="38">
        <v>0</v>
      </c>
      <c r="AB14" s="150">
        <v>3061</v>
      </c>
      <c r="AC14" s="38">
        <v>0</v>
      </c>
      <c r="AD14" s="150">
        <v>126</v>
      </c>
      <c r="AE14" s="38">
        <v>0</v>
      </c>
      <c r="AF14" s="150"/>
      <c r="AG14" s="38" t="s">
        <v>183</v>
      </c>
      <c r="AH14" s="150">
        <v>132.797</v>
      </c>
      <c r="AI14" s="38">
        <v>0</v>
      </c>
      <c r="AJ14" s="150">
        <v>79</v>
      </c>
      <c r="AK14" s="38">
        <v>0</v>
      </c>
      <c r="AL14" s="150">
        <v>50</v>
      </c>
      <c r="AM14" s="38">
        <v>0</v>
      </c>
      <c r="AN14" s="150">
        <v>59</v>
      </c>
      <c r="AO14" s="38">
        <v>0</v>
      </c>
      <c r="AP14" s="150"/>
      <c r="AQ14" s="38" t="s">
        <v>183</v>
      </c>
      <c r="AR14" s="150"/>
      <c r="AS14" s="38" t="s">
        <v>183</v>
      </c>
      <c r="AT14" s="150"/>
      <c r="AU14" s="38" t="s">
        <v>183</v>
      </c>
      <c r="AV14" s="150">
        <v>700</v>
      </c>
      <c r="AW14" s="38">
        <v>0</v>
      </c>
      <c r="AX14" s="128">
        <v>224</v>
      </c>
      <c r="AY14" s="31">
        <v>91.6</v>
      </c>
      <c r="AZ14" s="37">
        <v>8301.3559999999998</v>
      </c>
      <c r="BA14" s="222">
        <v>90.626157205240176</v>
      </c>
      <c r="BB14" s="37">
        <v>0</v>
      </c>
      <c r="BC14" s="223">
        <v>0</v>
      </c>
      <c r="BD14" s="222">
        <v>0</v>
      </c>
      <c r="BE14" s="150"/>
      <c r="BF14" s="38" t="s">
        <v>183</v>
      </c>
      <c r="BG14" s="150"/>
      <c r="BH14" s="38"/>
      <c r="BI14" s="150">
        <v>536</v>
      </c>
      <c r="BJ14" s="38">
        <v>0</v>
      </c>
      <c r="BK14" s="150"/>
      <c r="BL14" s="38" t="s">
        <v>183</v>
      </c>
      <c r="BM14" s="128">
        <v>224</v>
      </c>
      <c r="BN14" s="31">
        <v>91.6</v>
      </c>
      <c r="BO14" s="37">
        <v>8837.3559999999998</v>
      </c>
      <c r="BP14" s="222">
        <v>96.477685589519652</v>
      </c>
      <c r="BQ14" s="37">
        <v>0</v>
      </c>
      <c r="BR14" s="223">
        <v>0</v>
      </c>
      <c r="BS14" s="222">
        <v>0</v>
      </c>
    </row>
    <row r="15" spans="1:71" s="202" customFormat="1" ht="14.25" customHeight="1">
      <c r="A15" s="35" t="s">
        <v>37</v>
      </c>
      <c r="B15" s="130">
        <v>820</v>
      </c>
      <c r="C15" s="131">
        <v>578.82352941176475</v>
      </c>
      <c r="D15" s="130">
        <v>659</v>
      </c>
      <c r="E15" s="131">
        <v>465.1764705882353</v>
      </c>
      <c r="F15" s="130">
        <v>5518</v>
      </c>
      <c r="G15" s="131">
        <v>3265.7551020408164</v>
      </c>
      <c r="H15" s="130">
        <v>10600</v>
      </c>
      <c r="I15" s="131">
        <v>6986.363636363636</v>
      </c>
      <c r="J15" s="130">
        <v>500</v>
      </c>
      <c r="K15" s="131">
        <v>279.41176470588238</v>
      </c>
      <c r="L15" s="130">
        <v>1990</v>
      </c>
      <c r="M15" s="131">
        <v>914.32432432432438</v>
      </c>
      <c r="N15" s="130">
        <v>1158</v>
      </c>
      <c r="O15" s="131">
        <v>763.22727272727275</v>
      </c>
      <c r="P15" s="130">
        <v>725</v>
      </c>
      <c r="Q15" s="131">
        <v>145</v>
      </c>
      <c r="R15" s="130">
        <v>23767</v>
      </c>
      <c r="S15" s="131">
        <v>16776.705882352941</v>
      </c>
      <c r="T15" s="130">
        <v>6414</v>
      </c>
      <c r="U15" s="131">
        <v>4527.5294117647063</v>
      </c>
      <c r="V15" s="130">
        <v>5361.826</v>
      </c>
      <c r="W15" s="131">
        <v>3544.2578644067798</v>
      </c>
      <c r="X15" s="130">
        <v>353.84800000000001</v>
      </c>
      <c r="Y15" s="131">
        <v>88.462000000000003</v>
      </c>
      <c r="Z15" s="130">
        <v>4678.5519999999997</v>
      </c>
      <c r="AA15" s="131">
        <v>2644.3989565217389</v>
      </c>
      <c r="AB15" s="130">
        <v>18956</v>
      </c>
      <c r="AC15" s="131">
        <v>7829.652173913044</v>
      </c>
      <c r="AD15" s="130">
        <v>343</v>
      </c>
      <c r="AE15" s="131">
        <v>139.05405405405406</v>
      </c>
      <c r="AF15" s="130">
        <v>10371</v>
      </c>
      <c r="AG15" s="131">
        <v>4204.45945945946</v>
      </c>
      <c r="AH15" s="130">
        <v>2697.0603999999998</v>
      </c>
      <c r="AI15" s="131">
        <v>1011.3976499999999</v>
      </c>
      <c r="AJ15" s="130">
        <v>506</v>
      </c>
      <c r="AK15" s="131">
        <v>189.75</v>
      </c>
      <c r="AL15" s="130"/>
      <c r="AM15" s="131" t="s">
        <v>183</v>
      </c>
      <c r="AN15" s="130">
        <v>2746</v>
      </c>
      <c r="AO15" s="131">
        <v>1497.8181818181818</v>
      </c>
      <c r="AP15" s="130"/>
      <c r="AQ15" s="131" t="s">
        <v>183</v>
      </c>
      <c r="AR15" s="130">
        <v>10328</v>
      </c>
      <c r="AS15" s="131">
        <v>3791.2911392405063</v>
      </c>
      <c r="AT15" s="130"/>
      <c r="AU15" s="131" t="s">
        <v>183</v>
      </c>
      <c r="AV15" s="130">
        <v>253.78100000000001</v>
      </c>
      <c r="AW15" s="131">
        <v>93.160113924050634</v>
      </c>
      <c r="AX15" s="132">
        <v>62</v>
      </c>
      <c r="AY15" s="36">
        <v>226.1</v>
      </c>
      <c r="AZ15" s="133">
        <v>108746.0674</v>
      </c>
      <c r="BA15" s="40">
        <v>480.96447324192837</v>
      </c>
      <c r="BB15" s="133">
        <v>59736.018987617412</v>
      </c>
      <c r="BC15" s="41">
        <v>264.20176465111638</v>
      </c>
      <c r="BD15" s="40">
        <v>54.931659062107293</v>
      </c>
      <c r="BE15" s="130">
        <v>38088.574000000001</v>
      </c>
      <c r="BF15" s="131">
        <v>3651.5740000000005</v>
      </c>
      <c r="BG15" s="130">
        <v>8479.2360000000008</v>
      </c>
      <c r="BH15" s="131">
        <v>3449.1807457627124</v>
      </c>
      <c r="BI15" s="130">
        <v>13919</v>
      </c>
      <c r="BJ15" s="131">
        <v>6523.6619766584963</v>
      </c>
      <c r="BK15" s="130">
        <v>6294</v>
      </c>
      <c r="BL15" s="131">
        <v>2967.0170098868666</v>
      </c>
      <c r="BM15" s="132">
        <v>62</v>
      </c>
      <c r="BN15" s="36">
        <v>226.1</v>
      </c>
      <c r="BO15" s="133">
        <v>175526.8774</v>
      </c>
      <c r="BP15" s="40">
        <v>776.32409287925702</v>
      </c>
      <c r="BQ15" s="133">
        <v>76327.452719925481</v>
      </c>
      <c r="BR15" s="41">
        <v>337.5827187966629</v>
      </c>
      <c r="BS15" s="40">
        <v>43.484766464560529</v>
      </c>
    </row>
    <row r="16" spans="1:71" s="192" customFormat="1" ht="14.25" customHeight="1">
      <c r="A16" s="33" t="s">
        <v>38</v>
      </c>
      <c r="B16" s="193">
        <v>856</v>
      </c>
      <c r="C16" s="227">
        <v>513.6</v>
      </c>
      <c r="D16" s="193">
        <v>730</v>
      </c>
      <c r="E16" s="227">
        <v>438</v>
      </c>
      <c r="F16" s="193">
        <v>1231</v>
      </c>
      <c r="G16" s="227">
        <v>599.71794871794873</v>
      </c>
      <c r="H16" s="193">
        <v>3800</v>
      </c>
      <c r="I16" s="227">
        <v>2123.5294117647059</v>
      </c>
      <c r="J16" s="193">
        <v>500</v>
      </c>
      <c r="K16" s="227">
        <v>222.2222222222222</v>
      </c>
      <c r="L16" s="193">
        <v>226</v>
      </c>
      <c r="M16" s="227">
        <v>80.193548387096783</v>
      </c>
      <c r="N16" s="193">
        <v>133</v>
      </c>
      <c r="O16" s="227">
        <v>74.32352941176471</v>
      </c>
      <c r="P16" s="193">
        <v>711</v>
      </c>
      <c r="Q16" s="227">
        <v>92.739130434782609</v>
      </c>
      <c r="R16" s="193">
        <v>10862</v>
      </c>
      <c r="S16" s="227">
        <v>6517.2</v>
      </c>
      <c r="T16" s="193">
        <v>4602</v>
      </c>
      <c r="U16" s="227">
        <v>2761.2</v>
      </c>
      <c r="V16" s="193">
        <v>3319.1410000000001</v>
      </c>
      <c r="W16" s="227">
        <v>1843.9672222222223</v>
      </c>
      <c r="X16" s="193">
        <v>307.19799999999998</v>
      </c>
      <c r="Y16" s="227">
        <v>51.199666666666658</v>
      </c>
      <c r="Z16" s="193">
        <v>4617.8909999999996</v>
      </c>
      <c r="AA16" s="227">
        <v>2099.0413636363633</v>
      </c>
      <c r="AB16" s="193">
        <v>10682</v>
      </c>
      <c r="AC16" s="227">
        <v>3286.7692307692309</v>
      </c>
      <c r="AD16" s="193">
        <v>706</v>
      </c>
      <c r="AE16" s="227">
        <v>204.96774193548387</v>
      </c>
      <c r="AF16" s="193">
        <v>598</v>
      </c>
      <c r="AG16" s="227">
        <v>173.61290322580646</v>
      </c>
      <c r="AH16" s="193">
        <v>253.86099999999999</v>
      </c>
      <c r="AI16" s="227">
        <v>67.198499999999996</v>
      </c>
      <c r="AJ16" s="193">
        <v>138</v>
      </c>
      <c r="AK16" s="227">
        <v>36.529411764705884</v>
      </c>
      <c r="AL16" s="193"/>
      <c r="AM16" s="227" t="s">
        <v>183</v>
      </c>
      <c r="AN16" s="193">
        <v>485</v>
      </c>
      <c r="AO16" s="227">
        <v>207.85714285714283</v>
      </c>
      <c r="AP16" s="193">
        <v>507</v>
      </c>
      <c r="AQ16" s="227">
        <v>281.66666666666669</v>
      </c>
      <c r="AR16" s="193"/>
      <c r="AS16" s="227" t="s">
        <v>183</v>
      </c>
      <c r="AT16" s="193"/>
      <c r="AU16" s="227" t="s">
        <v>183</v>
      </c>
      <c r="AV16" s="193">
        <v>3227.5</v>
      </c>
      <c r="AW16" s="227">
        <v>888.731884057971</v>
      </c>
      <c r="AX16" s="129">
        <v>83</v>
      </c>
      <c r="AY16" s="34">
        <v>237</v>
      </c>
      <c r="AZ16" s="225">
        <v>48492.590999999993</v>
      </c>
      <c r="BA16" s="240">
        <v>204.61008860759492</v>
      </c>
      <c r="BB16" s="225">
        <v>22564.267524740782</v>
      </c>
      <c r="BC16" s="241">
        <v>95.207879851226934</v>
      </c>
      <c r="BD16" s="240">
        <v>46.531371204192382</v>
      </c>
      <c r="BE16" s="193"/>
      <c r="BF16" s="227" t="s">
        <v>183</v>
      </c>
      <c r="BG16" s="193"/>
      <c r="BH16" s="227"/>
      <c r="BI16" s="193">
        <v>863</v>
      </c>
      <c r="BJ16" s="227">
        <v>551.52053692368804</v>
      </c>
      <c r="BK16" s="193">
        <v>106</v>
      </c>
      <c r="BL16" s="227">
        <v>61.258506245110226</v>
      </c>
      <c r="BM16" s="129">
        <v>83</v>
      </c>
      <c r="BN16" s="34">
        <v>237</v>
      </c>
      <c r="BO16" s="225">
        <v>49461.590999999993</v>
      </c>
      <c r="BP16" s="240">
        <v>208.69869620253161</v>
      </c>
      <c r="BQ16" s="225">
        <v>23177.04656790958</v>
      </c>
      <c r="BR16" s="241">
        <v>97.793445434217631</v>
      </c>
      <c r="BS16" s="240">
        <v>46.858675791301543</v>
      </c>
    </row>
    <row r="17" spans="1:71" s="202" customFormat="1" ht="14.25" customHeight="1">
      <c r="A17" s="233" t="s">
        <v>39</v>
      </c>
      <c r="B17" s="242">
        <v>1207</v>
      </c>
      <c r="C17" s="237">
        <v>0</v>
      </c>
      <c r="D17" s="242">
        <v>0</v>
      </c>
      <c r="E17" s="237">
        <v>0</v>
      </c>
      <c r="F17" s="242">
        <v>35</v>
      </c>
      <c r="G17" s="237">
        <v>0</v>
      </c>
      <c r="H17" s="242">
        <v>1000</v>
      </c>
      <c r="I17" s="237">
        <v>0</v>
      </c>
      <c r="J17" s="242">
        <v>0</v>
      </c>
      <c r="K17" s="237">
        <v>0</v>
      </c>
      <c r="L17" s="242">
        <v>0</v>
      </c>
      <c r="M17" s="237">
        <v>0</v>
      </c>
      <c r="N17" s="242">
        <v>0</v>
      </c>
      <c r="O17" s="237">
        <v>0</v>
      </c>
      <c r="P17" s="242">
        <v>1144</v>
      </c>
      <c r="Q17" s="237">
        <v>0</v>
      </c>
      <c r="R17" s="242">
        <v>7936</v>
      </c>
      <c r="S17" s="237">
        <v>0</v>
      </c>
      <c r="T17" s="242">
        <v>3094</v>
      </c>
      <c r="U17" s="237">
        <v>0</v>
      </c>
      <c r="V17" s="242">
        <v>2679.098</v>
      </c>
      <c r="W17" s="237">
        <v>0</v>
      </c>
      <c r="X17" s="242">
        <v>275.45499999999998</v>
      </c>
      <c r="Y17" s="237">
        <v>0</v>
      </c>
      <c r="Z17" s="242">
        <v>24</v>
      </c>
      <c r="AA17" s="237">
        <v>0</v>
      </c>
      <c r="AB17" s="242">
        <v>8684</v>
      </c>
      <c r="AC17" s="237">
        <v>0</v>
      </c>
      <c r="AD17" s="242">
        <v>93</v>
      </c>
      <c r="AE17" s="237">
        <v>0</v>
      </c>
      <c r="AF17" s="242"/>
      <c r="AG17" s="237" t="s">
        <v>183</v>
      </c>
      <c r="AH17" s="242">
        <v>0</v>
      </c>
      <c r="AI17" s="237">
        <v>0</v>
      </c>
      <c r="AJ17" s="242">
        <v>2</v>
      </c>
      <c r="AK17" s="237">
        <v>0</v>
      </c>
      <c r="AL17" s="242"/>
      <c r="AM17" s="237" t="s">
        <v>183</v>
      </c>
      <c r="AN17" s="242">
        <v>0</v>
      </c>
      <c r="AO17" s="237">
        <v>0</v>
      </c>
      <c r="AP17" s="242">
        <v>150</v>
      </c>
      <c r="AQ17" s="237">
        <v>0</v>
      </c>
      <c r="AR17" s="242"/>
      <c r="AS17" s="237" t="s">
        <v>183</v>
      </c>
      <c r="AT17" s="242"/>
      <c r="AU17" s="237" t="s">
        <v>183</v>
      </c>
      <c r="AV17" s="242">
        <v>3400</v>
      </c>
      <c r="AW17" s="237">
        <v>0</v>
      </c>
      <c r="AX17" s="243">
        <v>164</v>
      </c>
      <c r="AY17" s="235">
        <v>199.9</v>
      </c>
      <c r="AZ17" s="147">
        <v>29723.553</v>
      </c>
      <c r="BA17" s="244">
        <v>148.69211105552776</v>
      </c>
      <c r="BB17" s="147">
        <v>0</v>
      </c>
      <c r="BC17" s="245">
        <v>0</v>
      </c>
      <c r="BD17" s="244">
        <v>0</v>
      </c>
      <c r="BE17" s="242">
        <v>55534.902000000002</v>
      </c>
      <c r="BF17" s="237">
        <v>-9.7999999998137355E-2</v>
      </c>
      <c r="BG17" s="242">
        <v>6216.3090000000002</v>
      </c>
      <c r="BH17" s="237">
        <v>0</v>
      </c>
      <c r="BI17" s="242"/>
      <c r="BJ17" s="237" t="s">
        <v>183</v>
      </c>
      <c r="BK17" s="242">
        <v>48</v>
      </c>
      <c r="BL17" s="237">
        <v>1.4400000000000002</v>
      </c>
      <c r="BM17" s="243">
        <v>164</v>
      </c>
      <c r="BN17" s="235">
        <v>199.9</v>
      </c>
      <c r="BO17" s="147">
        <v>91522.763999999996</v>
      </c>
      <c r="BP17" s="244">
        <v>457.8427413706853</v>
      </c>
      <c r="BQ17" s="147">
        <v>1.3420000000018628</v>
      </c>
      <c r="BR17" s="245">
        <v>6.7133566783484878E-3</v>
      </c>
      <c r="BS17" s="244">
        <v>1.4663018699936367E-3</v>
      </c>
    </row>
    <row r="18" spans="1:71" s="192" customFormat="1" ht="14.25" customHeight="1">
      <c r="A18" s="29" t="s">
        <v>40</v>
      </c>
      <c r="B18" s="150">
        <v>674</v>
      </c>
      <c r="C18" s="38">
        <v>252.75</v>
      </c>
      <c r="D18" s="150">
        <v>0</v>
      </c>
      <c r="E18" s="38">
        <v>0</v>
      </c>
      <c r="F18" s="150">
        <v>623</v>
      </c>
      <c r="G18" s="38">
        <v>161.5185185185185</v>
      </c>
      <c r="H18" s="150">
        <v>4800</v>
      </c>
      <c r="I18" s="38">
        <v>1527.2727272727273</v>
      </c>
      <c r="J18" s="150">
        <v>300</v>
      </c>
      <c r="K18" s="38">
        <v>75</v>
      </c>
      <c r="L18" s="150">
        <v>3</v>
      </c>
      <c r="M18" s="38">
        <v>0.5</v>
      </c>
      <c r="N18" s="150">
        <v>0</v>
      </c>
      <c r="O18" s="38">
        <v>0</v>
      </c>
      <c r="P18" s="150">
        <v>4683</v>
      </c>
      <c r="Q18" s="38">
        <v>292.6875</v>
      </c>
      <c r="R18" s="150">
        <v>6108</v>
      </c>
      <c r="S18" s="38">
        <v>2290.5</v>
      </c>
      <c r="T18" s="150">
        <v>2672</v>
      </c>
      <c r="U18" s="38">
        <v>1002</v>
      </c>
      <c r="V18" s="150">
        <v>3032.7669999999998</v>
      </c>
      <c r="W18" s="38">
        <v>941.20355172413792</v>
      </c>
      <c r="X18" s="150">
        <v>265.75900000000001</v>
      </c>
      <c r="Y18" s="38">
        <v>16.609937500000001</v>
      </c>
      <c r="Z18" s="150">
        <v>306.48700000000002</v>
      </c>
      <c r="AA18" s="38">
        <v>70.72776923076924</v>
      </c>
      <c r="AB18" s="150">
        <v>14196</v>
      </c>
      <c r="AC18" s="38">
        <v>2218.125</v>
      </c>
      <c r="AD18" s="150">
        <v>56</v>
      </c>
      <c r="AE18" s="38">
        <v>8.6153846153846168</v>
      </c>
      <c r="AF18" s="150"/>
      <c r="AG18" s="38" t="s">
        <v>183</v>
      </c>
      <c r="AH18" s="150">
        <v>244.29300000000001</v>
      </c>
      <c r="AI18" s="38">
        <v>33.69558620689655</v>
      </c>
      <c r="AJ18" s="150">
        <v>90</v>
      </c>
      <c r="AK18" s="38">
        <v>12.413793103448276</v>
      </c>
      <c r="AL18" s="150"/>
      <c r="AM18" s="38" t="s">
        <v>183</v>
      </c>
      <c r="AN18" s="150">
        <v>473</v>
      </c>
      <c r="AO18" s="38">
        <v>109.15384615384616</v>
      </c>
      <c r="AP18" s="150"/>
      <c r="AQ18" s="38" t="s">
        <v>183</v>
      </c>
      <c r="AR18" s="150"/>
      <c r="AS18" s="38" t="s">
        <v>183</v>
      </c>
      <c r="AT18" s="150">
        <v>9268</v>
      </c>
      <c r="AU18" s="38">
        <v>1138.1754385964912</v>
      </c>
      <c r="AV18" s="150">
        <v>3908</v>
      </c>
      <c r="AW18" s="38">
        <v>479.92982456140351</v>
      </c>
      <c r="AX18" s="128">
        <v>106</v>
      </c>
      <c r="AY18" s="31">
        <v>250.2</v>
      </c>
      <c r="AZ18" s="37">
        <v>51703.305999999997</v>
      </c>
      <c r="BA18" s="222">
        <v>206.64790567545964</v>
      </c>
      <c r="BB18" s="37">
        <v>10630.878877483623</v>
      </c>
      <c r="BC18" s="223">
        <v>42.489523890821836</v>
      </c>
      <c r="BD18" s="222">
        <v>20.561313579219913</v>
      </c>
      <c r="BE18" s="150"/>
      <c r="BF18" s="38" t="s">
        <v>183</v>
      </c>
      <c r="BG18" s="150"/>
      <c r="BH18" s="38"/>
      <c r="BI18" s="150">
        <v>306</v>
      </c>
      <c r="BJ18" s="38">
        <v>163.57090909090908</v>
      </c>
      <c r="BK18" s="150">
        <v>661</v>
      </c>
      <c r="BL18" s="38">
        <v>245.17090909090908</v>
      </c>
      <c r="BM18" s="128">
        <v>106</v>
      </c>
      <c r="BN18" s="31">
        <v>250.2</v>
      </c>
      <c r="BO18" s="37">
        <v>52670.305999999997</v>
      </c>
      <c r="BP18" s="222">
        <v>210.5128137490008</v>
      </c>
      <c r="BQ18" s="37">
        <v>11039.620695665442</v>
      </c>
      <c r="BR18" s="223">
        <v>44.123184235273555</v>
      </c>
      <c r="BS18" s="222">
        <v>20.959856765718133</v>
      </c>
    </row>
    <row r="19" spans="1:71" s="202" customFormat="1" ht="14.25" customHeight="1">
      <c r="A19" s="35" t="s">
        <v>41</v>
      </c>
      <c r="B19" s="130">
        <v>145</v>
      </c>
      <c r="C19" s="131">
        <v>84.583333333333343</v>
      </c>
      <c r="D19" s="130">
        <v>162</v>
      </c>
      <c r="E19" s="131">
        <v>94.5</v>
      </c>
      <c r="F19" s="130">
        <v>311</v>
      </c>
      <c r="G19" s="131">
        <v>142.8918918918919</v>
      </c>
      <c r="H19" s="130">
        <v>600</v>
      </c>
      <c r="I19" s="131">
        <v>318.75</v>
      </c>
      <c r="J19" s="130">
        <v>200</v>
      </c>
      <c r="K19" s="131">
        <v>84.615384615384613</v>
      </c>
      <c r="L19" s="130">
        <v>19</v>
      </c>
      <c r="M19" s="131">
        <v>6.333333333333333</v>
      </c>
      <c r="N19" s="130">
        <v>0</v>
      </c>
      <c r="O19" s="131">
        <v>0</v>
      </c>
      <c r="P19" s="130">
        <v>487</v>
      </c>
      <c r="Q19" s="131">
        <v>63.521739130434781</v>
      </c>
      <c r="R19" s="130">
        <v>2290</v>
      </c>
      <c r="S19" s="131">
        <v>1335.8333333333335</v>
      </c>
      <c r="T19" s="130">
        <v>1125</v>
      </c>
      <c r="U19" s="131">
        <v>656.25</v>
      </c>
      <c r="V19" s="130">
        <v>483.387</v>
      </c>
      <c r="W19" s="131">
        <v>258.5558372093023</v>
      </c>
      <c r="X19" s="130">
        <v>140.19800000000001</v>
      </c>
      <c r="Y19" s="131">
        <v>23.366333333333333</v>
      </c>
      <c r="Z19" s="130">
        <v>210.82300000000001</v>
      </c>
      <c r="AA19" s="131">
        <v>91.48922641509435</v>
      </c>
      <c r="AB19" s="130">
        <v>3676</v>
      </c>
      <c r="AC19" s="131">
        <v>1064.1052631578948</v>
      </c>
      <c r="AD19" s="130">
        <v>67</v>
      </c>
      <c r="AE19" s="131">
        <v>19.451612903225808</v>
      </c>
      <c r="AF19" s="130"/>
      <c r="AG19" s="131" t="s">
        <v>183</v>
      </c>
      <c r="AH19" s="130">
        <v>154.565</v>
      </c>
      <c r="AI19" s="131">
        <v>40.914264705882353</v>
      </c>
      <c r="AJ19" s="130">
        <v>32</v>
      </c>
      <c r="AK19" s="131">
        <v>8.4705882352941178</v>
      </c>
      <c r="AL19" s="130"/>
      <c r="AM19" s="131" t="s">
        <v>183</v>
      </c>
      <c r="AN19" s="130">
        <v>75</v>
      </c>
      <c r="AO19" s="131">
        <v>30.882352941176467</v>
      </c>
      <c r="AP19" s="130">
        <v>334</v>
      </c>
      <c r="AQ19" s="131">
        <v>178.65116279069767</v>
      </c>
      <c r="AR19" s="130"/>
      <c r="AS19" s="131" t="s">
        <v>183</v>
      </c>
      <c r="AT19" s="130"/>
      <c r="AU19" s="131" t="s">
        <v>183</v>
      </c>
      <c r="AV19" s="130"/>
      <c r="AW19" s="131" t="s">
        <v>183</v>
      </c>
      <c r="AX19" s="132">
        <v>86</v>
      </c>
      <c r="AY19" s="36">
        <v>73.7</v>
      </c>
      <c r="AZ19" s="133">
        <v>10511.973</v>
      </c>
      <c r="BA19" s="40">
        <v>142.63192672998642</v>
      </c>
      <c r="BB19" s="133">
        <v>4503.1656573296123</v>
      </c>
      <c r="BC19" s="41">
        <v>61.101297928488634</v>
      </c>
      <c r="BD19" s="40">
        <v>42.838443908956123</v>
      </c>
      <c r="BE19" s="130"/>
      <c r="BF19" s="131" t="s">
        <v>183</v>
      </c>
      <c r="BG19" s="130"/>
      <c r="BH19" s="131"/>
      <c r="BI19" s="130">
        <v>119</v>
      </c>
      <c r="BJ19" s="131">
        <v>78.915789473684214</v>
      </c>
      <c r="BK19" s="130"/>
      <c r="BL19" s="131" t="s">
        <v>183</v>
      </c>
      <c r="BM19" s="132">
        <v>86</v>
      </c>
      <c r="BN19" s="36">
        <v>73.7</v>
      </c>
      <c r="BO19" s="133">
        <v>10630.973</v>
      </c>
      <c r="BP19" s="40">
        <v>144.24658073270012</v>
      </c>
      <c r="BQ19" s="133">
        <v>4582.0814468032968</v>
      </c>
      <c r="BR19" s="41">
        <v>62.172068477656673</v>
      </c>
      <c r="BS19" s="40">
        <v>43.101242443220364</v>
      </c>
    </row>
    <row r="20" spans="1:71" s="192" customFormat="1" ht="14.25" customHeight="1">
      <c r="A20" s="33" t="s">
        <v>42</v>
      </c>
      <c r="B20" s="193">
        <v>28</v>
      </c>
      <c r="C20" s="227">
        <v>19.515151515151516</v>
      </c>
      <c r="D20" s="193">
        <v>419</v>
      </c>
      <c r="E20" s="227">
        <v>292.03030303030306</v>
      </c>
      <c r="F20" s="193">
        <v>261</v>
      </c>
      <c r="G20" s="227">
        <v>152.25</v>
      </c>
      <c r="H20" s="193">
        <v>1700</v>
      </c>
      <c r="I20" s="227">
        <v>1106.9767441860465</v>
      </c>
      <c r="J20" s="193">
        <v>0</v>
      </c>
      <c r="K20" s="227">
        <v>0</v>
      </c>
      <c r="L20" s="193">
        <v>14</v>
      </c>
      <c r="M20" s="227">
        <v>6.2222222222222214</v>
      </c>
      <c r="N20" s="193">
        <v>92</v>
      </c>
      <c r="O20" s="227">
        <v>59.906976744186053</v>
      </c>
      <c r="P20" s="193">
        <v>333</v>
      </c>
      <c r="Q20" s="227">
        <v>63</v>
      </c>
      <c r="R20" s="193">
        <v>2808</v>
      </c>
      <c r="S20" s="227">
        <v>1957.0909090909092</v>
      </c>
      <c r="T20" s="193">
        <v>1090</v>
      </c>
      <c r="U20" s="227">
        <v>759.69696969696975</v>
      </c>
      <c r="V20" s="193">
        <v>930.024</v>
      </c>
      <c r="W20" s="227">
        <v>603.69978947368418</v>
      </c>
      <c r="X20" s="193">
        <v>168.09100000000001</v>
      </c>
      <c r="Y20" s="227">
        <v>38.790230769230774</v>
      </c>
      <c r="Z20" s="193">
        <v>1754.6</v>
      </c>
      <c r="AA20" s="227">
        <v>968.95820895522388</v>
      </c>
      <c r="AB20" s="193">
        <v>1039</v>
      </c>
      <c r="AC20" s="227">
        <v>415.6</v>
      </c>
      <c r="AD20" s="193"/>
      <c r="AE20" s="227" t="s">
        <v>183</v>
      </c>
      <c r="AF20" s="193">
        <v>107</v>
      </c>
      <c r="AG20" s="227">
        <v>41.611111111111114</v>
      </c>
      <c r="AH20" s="193">
        <v>64.400000000000006</v>
      </c>
      <c r="AI20" s="227">
        <v>23.117948717948721</v>
      </c>
      <c r="AJ20" s="193">
        <v>73</v>
      </c>
      <c r="AK20" s="227">
        <v>26.205128205128204</v>
      </c>
      <c r="AL20" s="193"/>
      <c r="AM20" s="227" t="s">
        <v>183</v>
      </c>
      <c r="AN20" s="193">
        <v>634</v>
      </c>
      <c r="AO20" s="227">
        <v>339.11627906976742</v>
      </c>
      <c r="AP20" s="193">
        <v>654</v>
      </c>
      <c r="AQ20" s="227">
        <v>424.5263157894737</v>
      </c>
      <c r="AR20" s="193">
        <v>2052</v>
      </c>
      <c r="AS20" s="227">
        <v>736.61538461538464</v>
      </c>
      <c r="AT20" s="193"/>
      <c r="AU20" s="227" t="s">
        <v>183</v>
      </c>
      <c r="AV20" s="193">
        <v>189.29499999999999</v>
      </c>
      <c r="AW20" s="227">
        <v>67.952051282051272</v>
      </c>
      <c r="AX20" s="129">
        <v>65</v>
      </c>
      <c r="AY20" s="34">
        <v>54</v>
      </c>
      <c r="AZ20" s="225">
        <v>14410.41</v>
      </c>
      <c r="BA20" s="240">
        <v>266.85944444444442</v>
      </c>
      <c r="BB20" s="225">
        <v>8102.8817244747925</v>
      </c>
      <c r="BC20" s="241">
        <v>150.05336526805172</v>
      </c>
      <c r="BD20" s="240">
        <v>56.229362831972118</v>
      </c>
      <c r="BE20" s="193"/>
      <c r="BF20" s="227" t="s">
        <v>183</v>
      </c>
      <c r="BG20" s="193"/>
      <c r="BH20" s="227"/>
      <c r="BI20" s="193">
        <v>8899</v>
      </c>
      <c r="BJ20" s="227">
        <v>2488.6373534683921</v>
      </c>
      <c r="BK20" s="193">
        <v>1654</v>
      </c>
      <c r="BL20" s="227">
        <v>358.3694569637828</v>
      </c>
      <c r="BM20" s="129">
        <v>65</v>
      </c>
      <c r="BN20" s="34">
        <v>54</v>
      </c>
      <c r="BO20" s="225">
        <v>24963.41</v>
      </c>
      <c r="BP20" s="240">
        <v>462.28537037037034</v>
      </c>
      <c r="BQ20" s="225">
        <v>10949.888534906968</v>
      </c>
      <c r="BR20" s="241">
        <v>202.7757136093883</v>
      </c>
      <c r="BS20" s="240">
        <v>43.863753128707046</v>
      </c>
    </row>
    <row r="21" spans="1:71" s="202" customFormat="1" ht="14.25" customHeight="1">
      <c r="A21" s="233" t="s">
        <v>43</v>
      </c>
      <c r="B21" s="242">
        <v>477</v>
      </c>
      <c r="C21" s="237">
        <v>340.71428571428572</v>
      </c>
      <c r="D21" s="242">
        <v>0</v>
      </c>
      <c r="E21" s="237">
        <v>0</v>
      </c>
      <c r="F21" s="242">
        <v>90</v>
      </c>
      <c r="G21" s="237">
        <v>54</v>
      </c>
      <c r="H21" s="242">
        <v>500</v>
      </c>
      <c r="I21" s="237">
        <v>333.33333333333331</v>
      </c>
      <c r="J21" s="242">
        <v>0</v>
      </c>
      <c r="K21" s="237">
        <v>0</v>
      </c>
      <c r="L21" s="242">
        <v>130</v>
      </c>
      <c r="M21" s="237">
        <v>60.666666666666664</v>
      </c>
      <c r="N21" s="242">
        <v>36</v>
      </c>
      <c r="O21" s="237">
        <v>24</v>
      </c>
      <c r="P21" s="242">
        <v>100</v>
      </c>
      <c r="Q21" s="237">
        <v>20</v>
      </c>
      <c r="R21" s="242">
        <v>670</v>
      </c>
      <c r="S21" s="237">
        <v>478.57142857142856</v>
      </c>
      <c r="T21" s="242">
        <v>244</v>
      </c>
      <c r="U21" s="237">
        <v>174.28571428571428</v>
      </c>
      <c r="V21" s="242">
        <v>200.39400000000001</v>
      </c>
      <c r="W21" s="237">
        <v>133.596</v>
      </c>
      <c r="X21" s="242">
        <v>0</v>
      </c>
      <c r="Y21" s="237">
        <v>0</v>
      </c>
      <c r="Z21" s="242">
        <v>197.33500000000001</v>
      </c>
      <c r="AA21" s="237">
        <v>112.76285714285714</v>
      </c>
      <c r="AB21" s="242">
        <v>3</v>
      </c>
      <c r="AC21" s="237">
        <v>1.2765957446808511</v>
      </c>
      <c r="AD21" s="242"/>
      <c r="AE21" s="237" t="s">
        <v>183</v>
      </c>
      <c r="AF21" s="242"/>
      <c r="AG21" s="237" t="s">
        <v>183</v>
      </c>
      <c r="AH21" s="242">
        <v>72.561999999999998</v>
      </c>
      <c r="AI21" s="237">
        <v>27.210749999999997</v>
      </c>
      <c r="AJ21" s="242">
        <v>50</v>
      </c>
      <c r="AK21" s="237">
        <v>18.75</v>
      </c>
      <c r="AL21" s="242"/>
      <c r="AM21" s="237" t="s">
        <v>183</v>
      </c>
      <c r="AN21" s="242">
        <v>0</v>
      </c>
      <c r="AO21" s="237">
        <v>0</v>
      </c>
      <c r="AP21" s="242"/>
      <c r="AQ21" s="237" t="s">
        <v>183</v>
      </c>
      <c r="AR21" s="242">
        <v>612</v>
      </c>
      <c r="AS21" s="237">
        <v>229.5</v>
      </c>
      <c r="AT21" s="242"/>
      <c r="AU21" s="237" t="s">
        <v>183</v>
      </c>
      <c r="AV21" s="242">
        <v>207</v>
      </c>
      <c r="AW21" s="237">
        <v>77.625</v>
      </c>
      <c r="AX21" s="243">
        <v>38</v>
      </c>
      <c r="AY21" s="235">
        <v>14.4</v>
      </c>
      <c r="AZ21" s="147">
        <v>3589.2910000000002</v>
      </c>
      <c r="BA21" s="244">
        <v>249.25631944444444</v>
      </c>
      <c r="BB21" s="147">
        <v>2086.2926314589668</v>
      </c>
      <c r="BC21" s="245">
        <v>144.88143274020601</v>
      </c>
      <c r="BD21" s="244">
        <v>58.125480253870933</v>
      </c>
      <c r="BE21" s="242"/>
      <c r="BF21" s="237" t="s">
        <v>183</v>
      </c>
      <c r="BG21" s="242"/>
      <c r="BH21" s="237"/>
      <c r="BI21" s="242">
        <v>93</v>
      </c>
      <c r="BJ21" s="237">
        <v>28.382144860935554</v>
      </c>
      <c r="BK21" s="242">
        <v>387</v>
      </c>
      <c r="BL21" s="237">
        <v>84.177432943323652</v>
      </c>
      <c r="BM21" s="243">
        <v>38</v>
      </c>
      <c r="BN21" s="235">
        <v>14.4</v>
      </c>
      <c r="BO21" s="147">
        <v>4069.2910000000002</v>
      </c>
      <c r="BP21" s="244">
        <v>282.58965277777776</v>
      </c>
      <c r="BQ21" s="147">
        <v>2198.8522092632261</v>
      </c>
      <c r="BR21" s="245">
        <v>152.69807008772403</v>
      </c>
      <c r="BS21" s="244">
        <v>54.035265830416805</v>
      </c>
    </row>
    <row r="22" spans="1:71" s="192" customFormat="1" ht="14.25" customHeight="1">
      <c r="A22" s="29" t="s">
        <v>44</v>
      </c>
      <c r="B22" s="150">
        <v>1688</v>
      </c>
      <c r="C22" s="38">
        <v>984.66666666666674</v>
      </c>
      <c r="D22" s="150">
        <v>157</v>
      </c>
      <c r="E22" s="38">
        <v>91.583333333333343</v>
      </c>
      <c r="F22" s="150">
        <v>4980</v>
      </c>
      <c r="G22" s="38">
        <v>2288.1081081081084</v>
      </c>
      <c r="H22" s="150">
        <v>7200</v>
      </c>
      <c r="I22" s="38">
        <v>3825</v>
      </c>
      <c r="J22" s="150">
        <v>4000</v>
      </c>
      <c r="K22" s="38">
        <v>1692.3076923076924</v>
      </c>
      <c r="L22" s="150">
        <v>1360</v>
      </c>
      <c r="M22" s="38">
        <v>453.33333333333331</v>
      </c>
      <c r="N22" s="150">
        <v>1165</v>
      </c>
      <c r="O22" s="38">
        <v>618.90625</v>
      </c>
      <c r="P22" s="150">
        <v>1552</v>
      </c>
      <c r="Q22" s="38">
        <v>202.43478260869566</v>
      </c>
      <c r="R22" s="150">
        <v>19322</v>
      </c>
      <c r="S22" s="38">
        <v>11271.166666666668</v>
      </c>
      <c r="T22" s="150">
        <v>7673</v>
      </c>
      <c r="U22" s="38">
        <v>4475.916666666667</v>
      </c>
      <c r="V22" s="150">
        <v>7433.027</v>
      </c>
      <c r="W22" s="38">
        <v>3975.8051395348834</v>
      </c>
      <c r="X22" s="150">
        <v>593.85</v>
      </c>
      <c r="Y22" s="38">
        <v>98.974999999999994</v>
      </c>
      <c r="Z22" s="150">
        <v>3163.0749999999998</v>
      </c>
      <c r="AA22" s="38">
        <v>1372.6551886792452</v>
      </c>
      <c r="AB22" s="150">
        <v>24654</v>
      </c>
      <c r="AC22" s="38">
        <v>7136.6842105263158</v>
      </c>
      <c r="AD22" s="150">
        <v>730</v>
      </c>
      <c r="AE22" s="38">
        <v>211.93548387096774</v>
      </c>
      <c r="AF22" s="150">
        <v>291</v>
      </c>
      <c r="AG22" s="38">
        <v>84.483870967741936</v>
      </c>
      <c r="AH22" s="150">
        <v>2231.4549999999999</v>
      </c>
      <c r="AI22" s="38">
        <v>590.67926470588236</v>
      </c>
      <c r="AJ22" s="150">
        <v>516</v>
      </c>
      <c r="AK22" s="38">
        <v>136.58823529411765</v>
      </c>
      <c r="AL22" s="150">
        <v>75</v>
      </c>
      <c r="AM22" s="38">
        <v>23.27586206896552</v>
      </c>
      <c r="AN22" s="150">
        <v>3012</v>
      </c>
      <c r="AO22" s="38">
        <v>1240.2352941176471</v>
      </c>
      <c r="AP22" s="150">
        <v>2078</v>
      </c>
      <c r="AQ22" s="38">
        <v>1111.4883720930231</v>
      </c>
      <c r="AR22" s="150">
        <v>9986</v>
      </c>
      <c r="AS22" s="38">
        <v>2533.7611940298507</v>
      </c>
      <c r="AT22" s="150"/>
      <c r="AU22" s="38" t="s">
        <v>183</v>
      </c>
      <c r="AV22" s="150">
        <v>2739.5120000000002</v>
      </c>
      <c r="AW22" s="38">
        <v>695.10005970149257</v>
      </c>
      <c r="AX22" s="128">
        <v>86</v>
      </c>
      <c r="AY22" s="31">
        <v>442.1</v>
      </c>
      <c r="AZ22" s="37">
        <v>106599.91899999999</v>
      </c>
      <c r="BA22" s="222">
        <v>241.12173490160595</v>
      </c>
      <c r="BB22" s="37">
        <v>45115.090675281303</v>
      </c>
      <c r="BC22" s="223">
        <v>102.04725328043723</v>
      </c>
      <c r="BD22" s="222">
        <v>42.321880821768076</v>
      </c>
      <c r="BE22" s="150">
        <v>17427.348000000002</v>
      </c>
      <c r="BF22" s="38">
        <v>2423.3480000000018</v>
      </c>
      <c r="BG22" s="150">
        <v>5552.2</v>
      </c>
      <c r="BH22" s="38">
        <v>1586.3428571428569</v>
      </c>
      <c r="BI22" s="150">
        <v>4659</v>
      </c>
      <c r="BJ22" s="38">
        <v>2844.0156521739136</v>
      </c>
      <c r="BK22" s="150">
        <v>371</v>
      </c>
      <c r="BL22" s="38">
        <v>223.97521388824748</v>
      </c>
      <c r="BM22" s="128">
        <v>86</v>
      </c>
      <c r="BN22" s="31">
        <v>442.1</v>
      </c>
      <c r="BO22" s="37">
        <v>134609.467</v>
      </c>
      <c r="BP22" s="222">
        <v>304.47741913594211</v>
      </c>
      <c r="BQ22" s="37">
        <v>52192.772398486319</v>
      </c>
      <c r="BR22" s="223">
        <v>118.05648585950308</v>
      </c>
      <c r="BS22" s="222">
        <v>38.773478241679925</v>
      </c>
    </row>
    <row r="23" spans="1:71" s="202" customFormat="1" ht="14.25" customHeight="1">
      <c r="A23" s="35" t="s">
        <v>45</v>
      </c>
      <c r="B23" s="130">
        <v>3103</v>
      </c>
      <c r="C23" s="131">
        <v>2162.69696969697</v>
      </c>
      <c r="D23" s="130">
        <v>973</v>
      </c>
      <c r="E23" s="131">
        <v>678.15151515151524</v>
      </c>
      <c r="F23" s="130">
        <v>16014</v>
      </c>
      <c r="G23" s="131">
        <v>9199.5319148936178</v>
      </c>
      <c r="H23" s="130">
        <v>5100</v>
      </c>
      <c r="I23" s="131">
        <v>3278.5714285714289</v>
      </c>
      <c r="J23" s="130">
        <v>700</v>
      </c>
      <c r="K23" s="131">
        <v>381.81818181818181</v>
      </c>
      <c r="L23" s="130">
        <v>11445</v>
      </c>
      <c r="M23" s="131">
        <v>5086.6666666666661</v>
      </c>
      <c r="N23" s="130">
        <v>3329</v>
      </c>
      <c r="O23" s="131">
        <v>2140.0714285714289</v>
      </c>
      <c r="P23" s="130">
        <v>1695</v>
      </c>
      <c r="Q23" s="131">
        <v>320.67567567567568</v>
      </c>
      <c r="R23" s="130">
        <v>5114</v>
      </c>
      <c r="S23" s="131">
        <v>3564.3030303030305</v>
      </c>
      <c r="T23" s="130">
        <v>3077</v>
      </c>
      <c r="U23" s="131">
        <v>2144.5757575757575</v>
      </c>
      <c r="V23" s="130">
        <v>5464.3879999999999</v>
      </c>
      <c r="W23" s="131">
        <v>3512.8208571428572</v>
      </c>
      <c r="X23" s="130">
        <v>243.37</v>
      </c>
      <c r="Y23" s="131">
        <v>56.162307692307699</v>
      </c>
      <c r="Z23" s="130">
        <v>2371.71</v>
      </c>
      <c r="AA23" s="131">
        <v>1293.6599999999999</v>
      </c>
      <c r="AB23" s="130">
        <v>12966</v>
      </c>
      <c r="AC23" s="131">
        <v>5186.4000000000005</v>
      </c>
      <c r="AD23" s="130">
        <v>438</v>
      </c>
      <c r="AE23" s="131">
        <v>170.33333333333334</v>
      </c>
      <c r="AF23" s="130">
        <v>1136</v>
      </c>
      <c r="AG23" s="131">
        <v>441.77777777777777</v>
      </c>
      <c r="AH23" s="130">
        <v>1531.704</v>
      </c>
      <c r="AI23" s="131">
        <v>549.84246153846152</v>
      </c>
      <c r="AJ23" s="130">
        <v>122</v>
      </c>
      <c r="AK23" s="131">
        <v>43.794871794871796</v>
      </c>
      <c r="AL23" s="130">
        <v>43</v>
      </c>
      <c r="AM23" s="131">
        <v>17.705882352941174</v>
      </c>
      <c r="AN23" s="130">
        <v>3938</v>
      </c>
      <c r="AO23" s="131">
        <v>2106.3720930232557</v>
      </c>
      <c r="AP23" s="130"/>
      <c r="AQ23" s="131" t="s">
        <v>183</v>
      </c>
      <c r="AR23" s="130">
        <v>60099</v>
      </c>
      <c r="AS23" s="131">
        <v>21073.675324675325</v>
      </c>
      <c r="AT23" s="130"/>
      <c r="AU23" s="131" t="s">
        <v>183</v>
      </c>
      <c r="AV23" s="130"/>
      <c r="AW23" s="131" t="s">
        <v>183</v>
      </c>
      <c r="AX23" s="132">
        <v>66</v>
      </c>
      <c r="AY23" s="36">
        <v>189.2</v>
      </c>
      <c r="AZ23" s="133">
        <v>138903.17199999999</v>
      </c>
      <c r="BA23" s="40">
        <v>734.1605285412262</v>
      </c>
      <c r="BB23" s="133">
        <v>63409.607478255421</v>
      </c>
      <c r="BC23" s="41">
        <v>335.14591690409844</v>
      </c>
      <c r="BD23" s="40">
        <v>45.650222788472696</v>
      </c>
      <c r="BE23" s="130"/>
      <c r="BF23" s="131" t="s">
        <v>183</v>
      </c>
      <c r="BG23" s="130"/>
      <c r="BH23" s="131"/>
      <c r="BI23" s="130">
        <v>25148</v>
      </c>
      <c r="BJ23" s="131">
        <v>3336.3715518021513</v>
      </c>
      <c r="BK23" s="130">
        <v>23445</v>
      </c>
      <c r="BL23" s="131">
        <v>2268.2438852084474</v>
      </c>
      <c r="BM23" s="132">
        <v>66</v>
      </c>
      <c r="BN23" s="36">
        <v>189.2</v>
      </c>
      <c r="BO23" s="133">
        <v>187496.17199999999</v>
      </c>
      <c r="BP23" s="40">
        <v>990.99456659619455</v>
      </c>
      <c r="BQ23" s="133">
        <v>69014.222915266015</v>
      </c>
      <c r="BR23" s="41">
        <v>364.76862005954553</v>
      </c>
      <c r="BS23" s="40">
        <v>36.808337033817423</v>
      </c>
    </row>
    <row r="24" spans="1:71" s="192" customFormat="1" ht="14.25" customHeight="1">
      <c r="A24" s="33" t="s">
        <v>46</v>
      </c>
      <c r="B24" s="193">
        <v>1276</v>
      </c>
      <c r="C24" s="227">
        <v>638</v>
      </c>
      <c r="D24" s="193">
        <v>736</v>
      </c>
      <c r="E24" s="227">
        <v>368</v>
      </c>
      <c r="F24" s="193">
        <v>2731</v>
      </c>
      <c r="G24" s="227">
        <v>1075.8484848484848</v>
      </c>
      <c r="H24" s="193">
        <v>5700</v>
      </c>
      <c r="I24" s="227">
        <v>2646.4285714285716</v>
      </c>
      <c r="J24" s="193">
        <v>6300</v>
      </c>
      <c r="K24" s="227">
        <v>2191.304347826087</v>
      </c>
      <c r="L24" s="193">
        <v>11</v>
      </c>
      <c r="M24" s="227">
        <v>3</v>
      </c>
      <c r="N24" s="193">
        <v>358</v>
      </c>
      <c r="O24" s="227">
        <v>166.21428571428572</v>
      </c>
      <c r="P24" s="193">
        <v>4078</v>
      </c>
      <c r="Q24" s="227">
        <v>370.72727272727275</v>
      </c>
      <c r="R24" s="193">
        <v>9943</v>
      </c>
      <c r="S24" s="227">
        <v>4971.5</v>
      </c>
      <c r="T24" s="193">
        <v>4762</v>
      </c>
      <c r="U24" s="227">
        <v>2381</v>
      </c>
      <c r="V24" s="193">
        <v>5141.5690000000004</v>
      </c>
      <c r="W24" s="227">
        <v>2362.3425135135139</v>
      </c>
      <c r="X24" s="193">
        <v>681.774</v>
      </c>
      <c r="Y24" s="227">
        <v>80.208705882352945</v>
      </c>
      <c r="Z24" s="193">
        <v>5430.9470000000001</v>
      </c>
      <c r="AA24" s="227">
        <v>1964.385085106383</v>
      </c>
      <c r="AB24" s="193">
        <v>18233</v>
      </c>
      <c r="AC24" s="227">
        <v>4167.5428571428574</v>
      </c>
      <c r="AD24" s="193">
        <v>407</v>
      </c>
      <c r="AE24" s="227">
        <v>87.214285714285708</v>
      </c>
      <c r="AF24" s="193">
        <v>3006</v>
      </c>
      <c r="AG24" s="227">
        <v>644.14285714285711</v>
      </c>
      <c r="AH24" s="193">
        <v>1693.1171499999998</v>
      </c>
      <c r="AI24" s="227">
        <v>327.70009354838703</v>
      </c>
      <c r="AJ24" s="193">
        <v>304</v>
      </c>
      <c r="AK24" s="227">
        <v>58.838709677419352</v>
      </c>
      <c r="AL24" s="193">
        <v>7</v>
      </c>
      <c r="AM24" s="227">
        <v>1.6153846153846154</v>
      </c>
      <c r="AN24" s="193">
        <v>999</v>
      </c>
      <c r="AO24" s="227">
        <v>333</v>
      </c>
      <c r="AP24" s="193">
        <v>864</v>
      </c>
      <c r="AQ24" s="227">
        <v>396.97297297297297</v>
      </c>
      <c r="AR24" s="193"/>
      <c r="AS24" s="227" t="s">
        <v>183</v>
      </c>
      <c r="AT24" s="193">
        <v>5748</v>
      </c>
      <c r="AU24" s="227">
        <v>1186.0952380952381</v>
      </c>
      <c r="AV24" s="193">
        <v>2330.1779999999999</v>
      </c>
      <c r="AW24" s="227">
        <v>480.83038095238089</v>
      </c>
      <c r="AX24" s="129">
        <v>95</v>
      </c>
      <c r="AY24" s="34">
        <v>525.4</v>
      </c>
      <c r="AZ24" s="225">
        <v>80740.585150000014</v>
      </c>
      <c r="BA24" s="240">
        <v>153.67450542443856</v>
      </c>
      <c r="BB24" s="225">
        <v>26902.912046908739</v>
      </c>
      <c r="BC24" s="241">
        <v>51.204628943488274</v>
      </c>
      <c r="BD24" s="240">
        <v>33.320184634441844</v>
      </c>
      <c r="BE24" s="193"/>
      <c r="BF24" s="227" t="s">
        <v>183</v>
      </c>
      <c r="BG24" s="193"/>
      <c r="BH24" s="227"/>
      <c r="BI24" s="193">
        <v>3206</v>
      </c>
      <c r="BJ24" s="227">
        <v>1395.9458333333334</v>
      </c>
      <c r="BK24" s="193">
        <v>2175</v>
      </c>
      <c r="BL24" s="227">
        <v>1153.7386363636365</v>
      </c>
      <c r="BM24" s="129">
        <v>95</v>
      </c>
      <c r="BN24" s="34">
        <v>525.4</v>
      </c>
      <c r="BO24" s="225">
        <v>86121.585150000014</v>
      </c>
      <c r="BP24" s="240">
        <v>163.91622601827183</v>
      </c>
      <c r="BQ24" s="225">
        <v>29452.59651660571</v>
      </c>
      <c r="BR24" s="241">
        <v>56.057473385241174</v>
      </c>
      <c r="BS24" s="240">
        <v>34.19885556600871</v>
      </c>
    </row>
    <row r="25" spans="1:71" s="202" customFormat="1" ht="14.25" customHeight="1">
      <c r="A25" s="233" t="s">
        <v>47</v>
      </c>
      <c r="B25" s="242">
        <v>1245</v>
      </c>
      <c r="C25" s="237">
        <v>766.15384615384619</v>
      </c>
      <c r="D25" s="242">
        <v>136</v>
      </c>
      <c r="E25" s="237">
        <v>83.692307692307693</v>
      </c>
      <c r="F25" s="242">
        <v>1137</v>
      </c>
      <c r="G25" s="237">
        <v>553.92307692307691</v>
      </c>
      <c r="H25" s="242">
        <v>3200</v>
      </c>
      <c r="I25" s="237">
        <v>1788.2352941176471</v>
      </c>
      <c r="J25" s="242">
        <v>7500</v>
      </c>
      <c r="K25" s="237">
        <v>3482.1428571428573</v>
      </c>
      <c r="L25" s="242">
        <v>49</v>
      </c>
      <c r="M25" s="237">
        <v>17.387096774193548</v>
      </c>
      <c r="N25" s="242">
        <v>274</v>
      </c>
      <c r="O25" s="237">
        <v>153.11764705882354</v>
      </c>
      <c r="P25" s="242">
        <v>766</v>
      </c>
      <c r="Q25" s="237">
        <v>109.42857142857142</v>
      </c>
      <c r="R25" s="242">
        <v>8603</v>
      </c>
      <c r="S25" s="237">
        <v>5294.1538461538466</v>
      </c>
      <c r="T25" s="242">
        <v>3233</v>
      </c>
      <c r="U25" s="237">
        <v>1989.5384615384617</v>
      </c>
      <c r="V25" s="242">
        <v>3947.3560000000002</v>
      </c>
      <c r="W25" s="237">
        <v>2192.9755555555557</v>
      </c>
      <c r="X25" s="242">
        <v>175.54900000000001</v>
      </c>
      <c r="Y25" s="237">
        <v>29.258166666666668</v>
      </c>
      <c r="Z25" s="242">
        <v>1840.366</v>
      </c>
      <c r="AA25" s="237">
        <v>836.53</v>
      </c>
      <c r="AB25" s="242">
        <v>5293</v>
      </c>
      <c r="AC25" s="237">
        <v>1720.2250000000001</v>
      </c>
      <c r="AD25" s="242">
        <v>119</v>
      </c>
      <c r="AE25" s="237">
        <v>37.1875</v>
      </c>
      <c r="AF25" s="242">
        <v>3692</v>
      </c>
      <c r="AG25" s="237">
        <v>1153.75</v>
      </c>
      <c r="AH25" s="242">
        <v>755.64300000000003</v>
      </c>
      <c r="AI25" s="237">
        <v>215.898</v>
      </c>
      <c r="AJ25" s="242">
        <v>402</v>
      </c>
      <c r="AK25" s="237">
        <v>114.85714285714285</v>
      </c>
      <c r="AL25" s="242">
        <v>641</v>
      </c>
      <c r="AM25" s="237">
        <v>213.66666666666666</v>
      </c>
      <c r="AN25" s="242">
        <v>381</v>
      </c>
      <c r="AO25" s="237">
        <v>169.33333333333331</v>
      </c>
      <c r="AP25" s="242">
        <v>4541</v>
      </c>
      <c r="AQ25" s="237">
        <v>2522.7777777777778</v>
      </c>
      <c r="AR25" s="242"/>
      <c r="AS25" s="237" t="s">
        <v>183</v>
      </c>
      <c r="AT25" s="242"/>
      <c r="AU25" s="237" t="s">
        <v>183</v>
      </c>
      <c r="AV25" s="242">
        <v>904.24599999999998</v>
      </c>
      <c r="AW25" s="237">
        <v>248.99527536231884</v>
      </c>
      <c r="AX25" s="243">
        <v>82</v>
      </c>
      <c r="AY25" s="235">
        <v>222.4</v>
      </c>
      <c r="AZ25" s="147">
        <v>48835.16</v>
      </c>
      <c r="BA25" s="244">
        <v>219.58255395683454</v>
      </c>
      <c r="BB25" s="147">
        <v>23693.22742320309</v>
      </c>
      <c r="BC25" s="245">
        <v>106.53429596763979</v>
      </c>
      <c r="BD25" s="244">
        <v>48.516739626128157</v>
      </c>
      <c r="BE25" s="242"/>
      <c r="BF25" s="237" t="s">
        <v>183</v>
      </c>
      <c r="BG25" s="242"/>
      <c r="BH25" s="237"/>
      <c r="BI25" s="242">
        <v>1967</v>
      </c>
      <c r="BJ25" s="237">
        <v>1098.5328211135857</v>
      </c>
      <c r="BK25" s="242"/>
      <c r="BL25" s="237" t="s">
        <v>183</v>
      </c>
      <c r="BM25" s="243">
        <v>82</v>
      </c>
      <c r="BN25" s="235">
        <v>222.4</v>
      </c>
      <c r="BO25" s="147">
        <v>50802.16</v>
      </c>
      <c r="BP25" s="244">
        <v>228.42697841726618</v>
      </c>
      <c r="BQ25" s="147">
        <v>24791.760244316676</v>
      </c>
      <c r="BR25" s="245">
        <v>111.47374210574044</v>
      </c>
      <c r="BS25" s="244">
        <v>48.800602660037825</v>
      </c>
    </row>
    <row r="26" spans="1:71" s="192" customFormat="1" ht="14.25" customHeight="1">
      <c r="A26" s="29" t="s">
        <v>48</v>
      </c>
      <c r="B26" s="150">
        <v>1432</v>
      </c>
      <c r="C26" s="38">
        <v>970.0645161290322</v>
      </c>
      <c r="D26" s="150">
        <v>513</v>
      </c>
      <c r="E26" s="38">
        <v>347.51612903225805</v>
      </c>
      <c r="F26" s="150">
        <v>4081</v>
      </c>
      <c r="G26" s="38">
        <v>2267.2222222222222</v>
      </c>
      <c r="H26" s="150">
        <v>7800</v>
      </c>
      <c r="I26" s="38">
        <v>4875</v>
      </c>
      <c r="J26" s="150">
        <v>1900</v>
      </c>
      <c r="K26" s="38">
        <v>1009.375</v>
      </c>
      <c r="L26" s="150">
        <v>8024</v>
      </c>
      <c r="M26" s="38">
        <v>3372.405797101449</v>
      </c>
      <c r="N26" s="150">
        <v>1030</v>
      </c>
      <c r="O26" s="38">
        <v>643.75</v>
      </c>
      <c r="P26" s="150">
        <v>1033</v>
      </c>
      <c r="Q26" s="38">
        <v>183.95890410958904</v>
      </c>
      <c r="R26" s="150">
        <v>31160</v>
      </c>
      <c r="S26" s="38">
        <v>21108.387096774193</v>
      </c>
      <c r="T26" s="150">
        <v>8735</v>
      </c>
      <c r="U26" s="38">
        <v>5917.2580645161288</v>
      </c>
      <c r="V26" s="150">
        <v>9181.5750000000007</v>
      </c>
      <c r="W26" s="38">
        <v>5716.8297169811322</v>
      </c>
      <c r="X26" s="150">
        <v>494.70499999999998</v>
      </c>
      <c r="Y26" s="38">
        <v>104.14842105263158</v>
      </c>
      <c r="Z26" s="150">
        <v>4182.4530000000004</v>
      </c>
      <c r="AA26" s="38">
        <v>2190.8087142857148</v>
      </c>
      <c r="AB26" s="150">
        <v>28514</v>
      </c>
      <c r="AC26" s="38">
        <v>11016.772727272726</v>
      </c>
      <c r="AD26" s="150">
        <v>563</v>
      </c>
      <c r="AE26" s="38">
        <v>209.11428571428573</v>
      </c>
      <c r="AF26" s="150">
        <v>1069</v>
      </c>
      <c r="AG26" s="38">
        <v>397.05714285714288</v>
      </c>
      <c r="AH26" s="150">
        <v>516.04049999999995</v>
      </c>
      <c r="AI26" s="38">
        <v>176.54017105263156</v>
      </c>
      <c r="AJ26" s="150">
        <v>28</v>
      </c>
      <c r="AK26" s="38">
        <v>9.5789473684210531</v>
      </c>
      <c r="AL26" s="150"/>
      <c r="AM26" s="38" t="s">
        <v>183</v>
      </c>
      <c r="AN26" s="150">
        <v>10354</v>
      </c>
      <c r="AO26" s="38">
        <v>5303.2682926829266</v>
      </c>
      <c r="AP26" s="150"/>
      <c r="AQ26" s="38" t="s">
        <v>183</v>
      </c>
      <c r="AR26" s="150">
        <v>68279</v>
      </c>
      <c r="AS26" s="38">
        <v>22759.666666666664</v>
      </c>
      <c r="AT26" s="150"/>
      <c r="AU26" s="38" t="s">
        <v>183</v>
      </c>
      <c r="AV26" s="150">
        <v>2013.7950000000001</v>
      </c>
      <c r="AW26" s="38">
        <v>671.26499999999999</v>
      </c>
      <c r="AX26" s="128">
        <v>70</v>
      </c>
      <c r="AY26" s="31">
        <v>300.39999999999998</v>
      </c>
      <c r="AZ26" s="37">
        <v>190903.56850000002</v>
      </c>
      <c r="BA26" s="222">
        <v>635.49789780292951</v>
      </c>
      <c r="BB26" s="37">
        <v>89249.987815819171</v>
      </c>
      <c r="BC26" s="223">
        <v>297.10382095811974</v>
      </c>
      <c r="BD26" s="222">
        <v>46.751345989542969</v>
      </c>
      <c r="BE26" s="150"/>
      <c r="BF26" s="38" t="s">
        <v>183</v>
      </c>
      <c r="BG26" s="150"/>
      <c r="BH26" s="38"/>
      <c r="BI26" s="150">
        <v>3918</v>
      </c>
      <c r="BJ26" s="38">
        <v>2652.2408963585431</v>
      </c>
      <c r="BK26" s="150">
        <v>547</v>
      </c>
      <c r="BL26" s="38">
        <v>330.83777494790064</v>
      </c>
      <c r="BM26" s="128">
        <v>70</v>
      </c>
      <c r="BN26" s="31">
        <v>300.39999999999998</v>
      </c>
      <c r="BO26" s="37">
        <v>195368.56850000002</v>
      </c>
      <c r="BP26" s="222">
        <v>650.36141311584572</v>
      </c>
      <c r="BQ26" s="37">
        <v>92233.066487125616</v>
      </c>
      <c r="BR26" s="223">
        <v>307.03417605567785</v>
      </c>
      <c r="BS26" s="222">
        <v>47.209777496591322</v>
      </c>
    </row>
    <row r="27" spans="1:71" s="202" customFormat="1" ht="14.25" customHeight="1">
      <c r="A27" s="35" t="s">
        <v>49</v>
      </c>
      <c r="B27" s="130">
        <v>2261</v>
      </c>
      <c r="C27" s="131">
        <v>1233.2727272727273</v>
      </c>
      <c r="D27" s="130">
        <v>1135</v>
      </c>
      <c r="E27" s="131">
        <v>619.09090909090901</v>
      </c>
      <c r="F27" s="130">
        <v>8672</v>
      </c>
      <c r="G27" s="131">
        <v>3716.5714285714284</v>
      </c>
      <c r="H27" s="130">
        <v>9500</v>
      </c>
      <c r="I27" s="131">
        <v>4750</v>
      </c>
      <c r="J27" s="130">
        <v>1100</v>
      </c>
      <c r="K27" s="131">
        <v>440</v>
      </c>
      <c r="L27" s="130">
        <v>2530</v>
      </c>
      <c r="M27" s="131">
        <v>754.56140350877183</v>
      </c>
      <c r="N27" s="130">
        <v>957</v>
      </c>
      <c r="O27" s="131">
        <v>478.5</v>
      </c>
      <c r="P27" s="130">
        <v>1225</v>
      </c>
      <c r="Q27" s="131">
        <v>127.98507462686567</v>
      </c>
      <c r="R27" s="130">
        <v>45107</v>
      </c>
      <c r="S27" s="131">
        <v>24603.81818181818</v>
      </c>
      <c r="T27" s="130">
        <v>16092</v>
      </c>
      <c r="U27" s="131">
        <v>8777.4545454545441</v>
      </c>
      <c r="V27" s="130">
        <v>6642.75</v>
      </c>
      <c r="W27" s="131">
        <v>3236.2115384615386</v>
      </c>
      <c r="X27" s="130">
        <v>1095.066</v>
      </c>
      <c r="Y27" s="131">
        <v>156.43799999999999</v>
      </c>
      <c r="Z27" s="130">
        <v>9074.8760000000002</v>
      </c>
      <c r="AA27" s="131">
        <v>3518.8294693877551</v>
      </c>
      <c r="AB27" s="130">
        <v>27401</v>
      </c>
      <c r="AC27" s="131">
        <v>7405.6756756756758</v>
      </c>
      <c r="AD27" s="130">
        <v>191</v>
      </c>
      <c r="AE27" s="131">
        <v>46.103448275862071</v>
      </c>
      <c r="AF27" s="130">
        <v>4030</v>
      </c>
      <c r="AG27" s="131">
        <v>972.75862068965523</v>
      </c>
      <c r="AH27" s="130">
        <v>1435.52405</v>
      </c>
      <c r="AI27" s="131">
        <v>314.0208859375</v>
      </c>
      <c r="AJ27" s="130">
        <v>430</v>
      </c>
      <c r="AK27" s="131">
        <v>94.0625</v>
      </c>
      <c r="AL27" s="130">
        <v>1414</v>
      </c>
      <c r="AM27" s="131">
        <v>366.59259259259255</v>
      </c>
      <c r="AN27" s="130">
        <v>1521</v>
      </c>
      <c r="AO27" s="131">
        <v>570.375</v>
      </c>
      <c r="AP27" s="130">
        <v>5533</v>
      </c>
      <c r="AQ27" s="131">
        <v>2695.5641025641025</v>
      </c>
      <c r="AR27" s="130"/>
      <c r="AS27" s="131" t="s">
        <v>183</v>
      </c>
      <c r="AT27" s="130"/>
      <c r="AU27" s="131" t="s">
        <v>183</v>
      </c>
      <c r="AV27" s="130">
        <v>2197.2939999999999</v>
      </c>
      <c r="AW27" s="131">
        <v>507.06784615384618</v>
      </c>
      <c r="AX27" s="132">
        <v>91</v>
      </c>
      <c r="AY27" s="36">
        <v>614.79999999999995</v>
      </c>
      <c r="AZ27" s="133">
        <v>149544.51005000001</v>
      </c>
      <c r="BA27" s="40">
        <v>243.24090769355891</v>
      </c>
      <c r="BB27" s="133">
        <v>65384.953950081945</v>
      </c>
      <c r="BC27" s="41">
        <v>106.35158417384832</v>
      </c>
      <c r="BD27" s="40">
        <v>43.722737750934868</v>
      </c>
      <c r="BE27" s="130">
        <v>49233.571000000004</v>
      </c>
      <c r="BF27" s="131">
        <v>8952.5710000000036</v>
      </c>
      <c r="BG27" s="130">
        <v>14046.781000000001</v>
      </c>
      <c r="BH27" s="131">
        <v>3586.4121702127659</v>
      </c>
      <c r="BI27" s="130">
        <v>17098</v>
      </c>
      <c r="BJ27" s="131">
        <v>6400.7285912543584</v>
      </c>
      <c r="BK27" s="130">
        <v>6647</v>
      </c>
      <c r="BL27" s="131">
        <v>2403.8803109724622</v>
      </c>
      <c r="BM27" s="132">
        <v>91</v>
      </c>
      <c r="BN27" s="36">
        <v>614.79999999999995</v>
      </c>
      <c r="BO27" s="133">
        <v>236569.86205</v>
      </c>
      <c r="BP27" s="40">
        <v>384.79157783018871</v>
      </c>
      <c r="BQ27" s="133">
        <v>86728.546022521536</v>
      </c>
      <c r="BR27" s="41">
        <v>141.06790179330113</v>
      </c>
      <c r="BS27" s="40">
        <v>36.660860039809769</v>
      </c>
    </row>
    <row r="28" spans="1:71" s="192" customFormat="1" ht="14.25" customHeight="1">
      <c r="A28" s="33" t="s">
        <v>50</v>
      </c>
      <c r="B28" s="193">
        <v>1240</v>
      </c>
      <c r="C28" s="227">
        <v>885.71428571428578</v>
      </c>
      <c r="D28" s="193">
        <v>747</v>
      </c>
      <c r="E28" s="227">
        <v>533.57142857142856</v>
      </c>
      <c r="F28" s="193">
        <v>11607</v>
      </c>
      <c r="G28" s="227">
        <v>6964.2</v>
      </c>
      <c r="H28" s="193">
        <v>8000</v>
      </c>
      <c r="I28" s="227">
        <v>5333.333333333333</v>
      </c>
      <c r="J28" s="193">
        <v>4800</v>
      </c>
      <c r="K28" s="227">
        <v>2742.8571428571427</v>
      </c>
      <c r="L28" s="193">
        <v>11608</v>
      </c>
      <c r="M28" s="227">
        <v>5417.0666666666666</v>
      </c>
      <c r="N28" s="193">
        <v>550</v>
      </c>
      <c r="O28" s="227">
        <v>366.66666666666663</v>
      </c>
      <c r="P28" s="193">
        <v>377</v>
      </c>
      <c r="Q28" s="227">
        <v>75.400000000000006</v>
      </c>
      <c r="R28" s="193">
        <v>9632</v>
      </c>
      <c r="S28" s="227">
        <v>6880</v>
      </c>
      <c r="T28" s="193">
        <v>5403</v>
      </c>
      <c r="U28" s="227">
        <v>3859.2857142857142</v>
      </c>
      <c r="V28" s="193">
        <v>4827.1189999999997</v>
      </c>
      <c r="W28" s="227">
        <v>3218.0793333333331</v>
      </c>
      <c r="X28" s="193">
        <v>453.43900000000002</v>
      </c>
      <c r="Y28" s="227">
        <v>113.35975000000001</v>
      </c>
      <c r="Z28" s="193">
        <v>6426.2830000000004</v>
      </c>
      <c r="AA28" s="227">
        <v>3672.1617142857144</v>
      </c>
      <c r="AB28" s="193">
        <v>23471</v>
      </c>
      <c r="AC28" s="227">
        <v>9987.6595744680853</v>
      </c>
      <c r="AD28" s="193">
        <v>119</v>
      </c>
      <c r="AE28" s="227">
        <v>48.243243243243249</v>
      </c>
      <c r="AF28" s="193">
        <v>1193</v>
      </c>
      <c r="AG28" s="227">
        <v>483.6486486486487</v>
      </c>
      <c r="AH28" s="193">
        <v>1091.325</v>
      </c>
      <c r="AI28" s="227">
        <v>409.24687500000005</v>
      </c>
      <c r="AJ28" s="193">
        <v>73</v>
      </c>
      <c r="AK28" s="227">
        <v>27.375</v>
      </c>
      <c r="AL28" s="193">
        <v>30</v>
      </c>
      <c r="AM28" s="227">
        <v>12.857142857142856</v>
      </c>
      <c r="AN28" s="193">
        <v>14081</v>
      </c>
      <c r="AO28" s="227">
        <v>7822.7777777777783</v>
      </c>
      <c r="AP28" s="193"/>
      <c r="AQ28" s="227" t="s">
        <v>183</v>
      </c>
      <c r="AR28" s="193">
        <v>14093</v>
      </c>
      <c r="AS28" s="227">
        <v>5284.875</v>
      </c>
      <c r="AT28" s="193"/>
      <c r="AU28" s="227" t="s">
        <v>183</v>
      </c>
      <c r="AV28" s="193">
        <v>758.41200000000003</v>
      </c>
      <c r="AW28" s="227">
        <v>284.40449999999998</v>
      </c>
      <c r="AX28" s="129">
        <v>30</v>
      </c>
      <c r="AY28" s="34">
        <v>268.7</v>
      </c>
      <c r="AZ28" s="225">
        <v>120580.57799999999</v>
      </c>
      <c r="BA28" s="240">
        <v>448.75540751767772</v>
      </c>
      <c r="BB28" s="225">
        <v>64422.783797709184</v>
      </c>
      <c r="BC28" s="241">
        <v>239.75728990587714</v>
      </c>
      <c r="BD28" s="240">
        <v>53.427164528693162</v>
      </c>
      <c r="BE28" s="193"/>
      <c r="BF28" s="227" t="s">
        <v>183</v>
      </c>
      <c r="BG28" s="193"/>
      <c r="BH28" s="227"/>
      <c r="BI28" s="193">
        <v>9983</v>
      </c>
      <c r="BJ28" s="227">
        <v>6675.1070428883186</v>
      </c>
      <c r="BK28" s="193">
        <v>6388</v>
      </c>
      <c r="BL28" s="227">
        <v>3563.5946857995164</v>
      </c>
      <c r="BM28" s="129">
        <v>30</v>
      </c>
      <c r="BN28" s="34">
        <v>268.7</v>
      </c>
      <c r="BO28" s="225">
        <v>136951.57799999998</v>
      </c>
      <c r="BP28" s="240">
        <v>509.68209155191659</v>
      </c>
      <c r="BQ28" s="225">
        <v>74661.485526397024</v>
      </c>
      <c r="BR28" s="241">
        <v>277.86187393523272</v>
      </c>
      <c r="BS28" s="240">
        <v>54.516703360947794</v>
      </c>
    </row>
    <row r="29" spans="1:71" s="202" customFormat="1" ht="14.25" customHeight="1">
      <c r="A29" s="233" t="s">
        <v>51</v>
      </c>
      <c r="B29" s="242">
        <v>868</v>
      </c>
      <c r="C29" s="237">
        <v>620</v>
      </c>
      <c r="D29" s="242">
        <v>99</v>
      </c>
      <c r="E29" s="237">
        <v>70.714285714285722</v>
      </c>
      <c r="F29" s="242">
        <v>2320</v>
      </c>
      <c r="G29" s="237">
        <v>1392</v>
      </c>
      <c r="H29" s="242">
        <v>900</v>
      </c>
      <c r="I29" s="237">
        <v>600</v>
      </c>
      <c r="J29" s="242">
        <v>4400</v>
      </c>
      <c r="K29" s="237">
        <v>2514.2857142857142</v>
      </c>
      <c r="L29" s="242">
        <v>23</v>
      </c>
      <c r="M29" s="237">
        <v>10.733333333333334</v>
      </c>
      <c r="N29" s="242">
        <v>122</v>
      </c>
      <c r="O29" s="237">
        <v>81.333333333333329</v>
      </c>
      <c r="P29" s="242">
        <v>431</v>
      </c>
      <c r="Q29" s="237">
        <v>86.2</v>
      </c>
      <c r="R29" s="242">
        <v>23313</v>
      </c>
      <c r="S29" s="237">
        <v>16652.142857142859</v>
      </c>
      <c r="T29" s="242">
        <v>6286</v>
      </c>
      <c r="U29" s="237">
        <v>4490</v>
      </c>
      <c r="V29" s="242">
        <v>2593.1239999999998</v>
      </c>
      <c r="W29" s="237">
        <v>1728.7493333333332</v>
      </c>
      <c r="X29" s="242">
        <v>167.12299999999999</v>
      </c>
      <c r="Y29" s="237">
        <v>41.780749999999998</v>
      </c>
      <c r="Z29" s="242">
        <v>1805.585</v>
      </c>
      <c r="AA29" s="237">
        <v>1031.762857142857</v>
      </c>
      <c r="AB29" s="242">
        <v>19323</v>
      </c>
      <c r="AC29" s="237">
        <v>8222.5531914893618</v>
      </c>
      <c r="AD29" s="242">
        <v>47</v>
      </c>
      <c r="AE29" s="237">
        <v>19.054054054054056</v>
      </c>
      <c r="AF29" s="242">
        <v>3081</v>
      </c>
      <c r="AG29" s="237">
        <v>1249.0540540540542</v>
      </c>
      <c r="AH29" s="242">
        <v>1240.3758500000001</v>
      </c>
      <c r="AI29" s="237">
        <v>465.14094375000002</v>
      </c>
      <c r="AJ29" s="242">
        <v>140</v>
      </c>
      <c r="AK29" s="237">
        <v>52.5</v>
      </c>
      <c r="AL29" s="242"/>
      <c r="AM29" s="237" t="s">
        <v>183</v>
      </c>
      <c r="AN29" s="242">
        <v>855</v>
      </c>
      <c r="AO29" s="237">
        <v>475</v>
      </c>
      <c r="AP29" s="242"/>
      <c r="AQ29" s="237" t="s">
        <v>183</v>
      </c>
      <c r="AR29" s="242"/>
      <c r="AS29" s="237" t="s">
        <v>183</v>
      </c>
      <c r="AT29" s="242">
        <v>34033</v>
      </c>
      <c r="AU29" s="237">
        <v>12762.375</v>
      </c>
      <c r="AV29" s="242">
        <v>350</v>
      </c>
      <c r="AW29" s="237">
        <v>131.25</v>
      </c>
      <c r="AX29" s="243">
        <v>55</v>
      </c>
      <c r="AY29" s="235">
        <v>165.6</v>
      </c>
      <c r="AZ29" s="147">
        <v>102397.20784999999</v>
      </c>
      <c r="BA29" s="244">
        <v>618.34062711352658</v>
      </c>
      <c r="BB29" s="147">
        <v>52696.629707633183</v>
      </c>
      <c r="BC29" s="245">
        <v>318.21636296879944</v>
      </c>
      <c r="BD29" s="244">
        <v>51.462955693897058</v>
      </c>
      <c r="BE29" s="242">
        <v>18292.349999999999</v>
      </c>
      <c r="BF29" s="237">
        <v>3673.3499999999985</v>
      </c>
      <c r="BG29" s="242">
        <v>11817.224</v>
      </c>
      <c r="BH29" s="237">
        <v>4923.8433333333332</v>
      </c>
      <c r="BI29" s="242">
        <v>6007</v>
      </c>
      <c r="BJ29" s="237">
        <v>3684.8284920981928</v>
      </c>
      <c r="BK29" s="242">
        <v>1564</v>
      </c>
      <c r="BL29" s="237">
        <v>963.69961518943569</v>
      </c>
      <c r="BM29" s="243">
        <v>55</v>
      </c>
      <c r="BN29" s="235">
        <v>165.6</v>
      </c>
      <c r="BO29" s="147">
        <v>140077.78184999997</v>
      </c>
      <c r="BP29" s="244">
        <v>845.88032518115926</v>
      </c>
      <c r="BQ29" s="147">
        <v>65942.351148254136</v>
      </c>
      <c r="BR29" s="245">
        <v>398.20260355225929</v>
      </c>
      <c r="BS29" s="244">
        <v>47.07552495289184</v>
      </c>
    </row>
    <row r="30" spans="1:71" s="192" customFormat="1" ht="14.25" customHeight="1">
      <c r="A30" s="29" t="s">
        <v>52</v>
      </c>
      <c r="B30" s="150">
        <v>590</v>
      </c>
      <c r="C30" s="38">
        <v>0</v>
      </c>
      <c r="D30" s="150">
        <v>0</v>
      </c>
      <c r="E30" s="38">
        <v>0</v>
      </c>
      <c r="F30" s="150">
        <v>45</v>
      </c>
      <c r="G30" s="38">
        <v>0</v>
      </c>
      <c r="H30" s="150">
        <v>500</v>
      </c>
      <c r="I30" s="38">
        <v>0</v>
      </c>
      <c r="J30" s="150">
        <v>4800</v>
      </c>
      <c r="K30" s="38">
        <v>0</v>
      </c>
      <c r="L30" s="150">
        <v>0</v>
      </c>
      <c r="M30" s="38">
        <v>0</v>
      </c>
      <c r="N30" s="150">
        <v>70</v>
      </c>
      <c r="O30" s="38">
        <v>0</v>
      </c>
      <c r="P30" s="150">
        <v>181</v>
      </c>
      <c r="Q30" s="38">
        <v>0</v>
      </c>
      <c r="R30" s="150">
        <v>13880</v>
      </c>
      <c r="S30" s="38">
        <v>0</v>
      </c>
      <c r="T30" s="150">
        <v>4614</v>
      </c>
      <c r="U30" s="38">
        <v>0</v>
      </c>
      <c r="V30" s="150">
        <v>5079.0940000000001</v>
      </c>
      <c r="W30" s="38">
        <v>0</v>
      </c>
      <c r="X30" s="150">
        <v>418.05200000000002</v>
      </c>
      <c r="Y30" s="38">
        <v>0</v>
      </c>
      <c r="Z30" s="150">
        <v>503.31700000000001</v>
      </c>
      <c r="AA30" s="38">
        <v>0</v>
      </c>
      <c r="AB30" s="150">
        <v>16649</v>
      </c>
      <c r="AC30" s="38">
        <v>0</v>
      </c>
      <c r="AD30" s="150">
        <v>32</v>
      </c>
      <c r="AE30" s="38">
        <v>0</v>
      </c>
      <c r="AF30" s="150">
        <v>1979</v>
      </c>
      <c r="AG30" s="38">
        <v>0</v>
      </c>
      <c r="AH30" s="150">
        <v>35.738999999999997</v>
      </c>
      <c r="AI30" s="38">
        <v>0</v>
      </c>
      <c r="AJ30" s="150">
        <v>7</v>
      </c>
      <c r="AK30" s="38">
        <v>0</v>
      </c>
      <c r="AL30" s="150"/>
      <c r="AM30" s="38" t="s">
        <v>183</v>
      </c>
      <c r="AN30" s="150">
        <v>0</v>
      </c>
      <c r="AO30" s="38">
        <v>0</v>
      </c>
      <c r="AP30" s="150">
        <v>238</v>
      </c>
      <c r="AQ30" s="38">
        <v>0</v>
      </c>
      <c r="AR30" s="150"/>
      <c r="AS30" s="38" t="s">
        <v>183</v>
      </c>
      <c r="AT30" s="150"/>
      <c r="AU30" s="38" t="s">
        <v>183</v>
      </c>
      <c r="AV30" s="150">
        <v>2000</v>
      </c>
      <c r="AW30" s="38">
        <v>0</v>
      </c>
      <c r="AX30" s="128">
        <v>156</v>
      </c>
      <c r="AY30" s="31">
        <v>395.9</v>
      </c>
      <c r="AZ30" s="37">
        <v>51621.202000000005</v>
      </c>
      <c r="BA30" s="222">
        <v>130.38949734781514</v>
      </c>
      <c r="BB30" s="37">
        <v>0</v>
      </c>
      <c r="BC30" s="223">
        <v>0</v>
      </c>
      <c r="BD30" s="222">
        <v>0</v>
      </c>
      <c r="BE30" s="150">
        <v>64109.824000000001</v>
      </c>
      <c r="BF30" s="38">
        <v>-0.17599999999947613</v>
      </c>
      <c r="BG30" s="150">
        <v>8576.0740000000005</v>
      </c>
      <c r="BH30" s="38">
        <v>0</v>
      </c>
      <c r="BI30" s="150">
        <v>465</v>
      </c>
      <c r="BJ30" s="38">
        <v>0</v>
      </c>
      <c r="BK30" s="150"/>
      <c r="BL30" s="38" t="s">
        <v>183</v>
      </c>
      <c r="BM30" s="128">
        <v>156</v>
      </c>
      <c r="BN30" s="31">
        <v>395.9</v>
      </c>
      <c r="BO30" s="37">
        <v>124772.1</v>
      </c>
      <c r="BP30" s="222">
        <v>315.16064662793639</v>
      </c>
      <c r="BQ30" s="37">
        <v>-0.17599999999947613</v>
      </c>
      <c r="BR30" s="223">
        <v>-4.4455670623762603E-4</v>
      </c>
      <c r="BS30" s="222">
        <v>-1.4105717544184648E-4</v>
      </c>
    </row>
    <row r="31" spans="1:71" s="202" customFormat="1" ht="14.25" customHeight="1">
      <c r="A31" s="35" t="s">
        <v>53</v>
      </c>
      <c r="B31" s="130">
        <v>514</v>
      </c>
      <c r="C31" s="131">
        <v>367.14285714285717</v>
      </c>
      <c r="D31" s="130">
        <v>285</v>
      </c>
      <c r="E31" s="131">
        <v>203.57142857142858</v>
      </c>
      <c r="F31" s="130">
        <v>974</v>
      </c>
      <c r="G31" s="131">
        <v>584.4</v>
      </c>
      <c r="H31" s="130">
        <v>1200</v>
      </c>
      <c r="I31" s="131">
        <v>800</v>
      </c>
      <c r="J31" s="130">
        <v>600</v>
      </c>
      <c r="K31" s="131">
        <v>342.85714285714283</v>
      </c>
      <c r="L31" s="130">
        <v>151</v>
      </c>
      <c r="M31" s="131">
        <v>70.466666666666669</v>
      </c>
      <c r="N31" s="130">
        <v>295</v>
      </c>
      <c r="O31" s="131">
        <v>196.66666666666666</v>
      </c>
      <c r="P31" s="130">
        <v>779</v>
      </c>
      <c r="Q31" s="131">
        <v>155.80000000000001</v>
      </c>
      <c r="R31" s="130">
        <v>7029</v>
      </c>
      <c r="S31" s="131">
        <v>5020.7142857142862</v>
      </c>
      <c r="T31" s="130">
        <v>2064</v>
      </c>
      <c r="U31" s="131">
        <v>1474.2857142857142</v>
      </c>
      <c r="V31" s="130">
        <v>3880.116</v>
      </c>
      <c r="W31" s="131">
        <v>2586.7439999999997</v>
      </c>
      <c r="X31" s="130">
        <v>47.627000000000002</v>
      </c>
      <c r="Y31" s="131">
        <v>11.906750000000001</v>
      </c>
      <c r="Z31" s="130">
        <v>1687.511</v>
      </c>
      <c r="AA31" s="131">
        <v>964.29199999999992</v>
      </c>
      <c r="AB31" s="130">
        <v>3964</v>
      </c>
      <c r="AC31" s="131">
        <v>1686.8085106382978</v>
      </c>
      <c r="AD31" s="130">
        <v>24</v>
      </c>
      <c r="AE31" s="131">
        <v>9.7297297297297298</v>
      </c>
      <c r="AF31" s="130">
        <v>1357</v>
      </c>
      <c r="AG31" s="131">
        <v>550.13513513513522</v>
      </c>
      <c r="AH31" s="130">
        <v>937.06494999999995</v>
      </c>
      <c r="AI31" s="131">
        <v>351.39935624999998</v>
      </c>
      <c r="AJ31" s="130">
        <v>139</v>
      </c>
      <c r="AK31" s="131">
        <v>52.125</v>
      </c>
      <c r="AL31" s="130">
        <v>761</v>
      </c>
      <c r="AM31" s="131">
        <v>326.14285714285711</v>
      </c>
      <c r="AN31" s="130">
        <v>60</v>
      </c>
      <c r="AO31" s="131">
        <v>33.333333333333336</v>
      </c>
      <c r="AP31" s="130"/>
      <c r="AQ31" s="131" t="s">
        <v>183</v>
      </c>
      <c r="AR31" s="130"/>
      <c r="AS31" s="131" t="s">
        <v>183</v>
      </c>
      <c r="AT31" s="130">
        <v>7669</v>
      </c>
      <c r="AU31" s="131">
        <v>2875.875</v>
      </c>
      <c r="AV31" s="130">
        <v>2037.539</v>
      </c>
      <c r="AW31" s="131">
        <v>764.07712500000002</v>
      </c>
      <c r="AX31" s="132">
        <v>32</v>
      </c>
      <c r="AY31" s="36">
        <v>67.7</v>
      </c>
      <c r="AZ31" s="133">
        <v>36454.857949999998</v>
      </c>
      <c r="BA31" s="40">
        <v>538.47648375184633</v>
      </c>
      <c r="BB31" s="133">
        <v>19428.473559134112</v>
      </c>
      <c r="BC31" s="41">
        <v>286.97892997243889</v>
      </c>
      <c r="BD31" s="40">
        <v>53.294607774309299</v>
      </c>
      <c r="BE31" s="130"/>
      <c r="BF31" s="131" t="s">
        <v>183</v>
      </c>
      <c r="BG31" s="130"/>
      <c r="BH31" s="131"/>
      <c r="BI31" s="130">
        <v>7540</v>
      </c>
      <c r="BJ31" s="131">
        <v>4140.440885725583</v>
      </c>
      <c r="BK31" s="130"/>
      <c r="BL31" s="131" t="s">
        <v>183</v>
      </c>
      <c r="BM31" s="132">
        <v>32</v>
      </c>
      <c r="BN31" s="36">
        <v>67.7</v>
      </c>
      <c r="BO31" s="133">
        <v>43994.857949999998</v>
      </c>
      <c r="BP31" s="40">
        <v>649.85019128508122</v>
      </c>
      <c r="BQ31" s="133">
        <v>23568.914444859696</v>
      </c>
      <c r="BR31" s="41">
        <v>348.13758411905013</v>
      </c>
      <c r="BS31" s="40">
        <v>53.571975324129205</v>
      </c>
    </row>
    <row r="32" spans="1:71" s="160" customFormat="1" ht="18" customHeight="1">
      <c r="A32" s="212" t="s">
        <v>5</v>
      </c>
      <c r="B32" s="213">
        <v>28386</v>
      </c>
      <c r="C32" s="214">
        <v>15763.709410197645</v>
      </c>
      <c r="D32" s="213">
        <v>11777</v>
      </c>
      <c r="E32" s="214">
        <v>7201.1267380626959</v>
      </c>
      <c r="F32" s="213">
        <v>87728</v>
      </c>
      <c r="G32" s="214">
        <v>47104.254663122672</v>
      </c>
      <c r="H32" s="213">
        <v>114000</v>
      </c>
      <c r="I32" s="214">
        <v>58035.653287454377</v>
      </c>
      <c r="J32" s="213">
        <v>58000</v>
      </c>
      <c r="K32" s="214">
        <v>18806.32284790511</v>
      </c>
      <c r="L32" s="213">
        <v>54983</v>
      </c>
      <c r="M32" s="214">
        <v>23450.696021124033</v>
      </c>
      <c r="N32" s="213">
        <v>16445</v>
      </c>
      <c r="O32" s="214">
        <v>9721.6105868726827</v>
      </c>
      <c r="P32" s="213">
        <v>37500</v>
      </c>
      <c r="Q32" s="214">
        <v>4418.8966976288102</v>
      </c>
      <c r="R32" s="213">
        <v>357547</v>
      </c>
      <c r="S32" s="214">
        <v>199515.25160115026</v>
      </c>
      <c r="T32" s="213">
        <v>127391</v>
      </c>
      <c r="U32" s="214">
        <v>69037.187647077779</v>
      </c>
      <c r="V32" s="213">
        <v>115432.239</v>
      </c>
      <c r="W32" s="214">
        <v>59351.870676566527</v>
      </c>
      <c r="X32" s="213">
        <v>11245.493000000002</v>
      </c>
      <c r="Y32" s="214">
        <v>1648.1768800082209</v>
      </c>
      <c r="Z32" s="213">
        <v>62000.016000000011</v>
      </c>
      <c r="AA32" s="214">
        <v>28825.913439268905</v>
      </c>
      <c r="AB32" s="213">
        <v>387769</v>
      </c>
      <c r="AC32" s="214">
        <v>111540.5551936055</v>
      </c>
      <c r="AD32" s="213">
        <v>7765</v>
      </c>
      <c r="AE32" s="214">
        <v>1956.7111602450304</v>
      </c>
      <c r="AF32" s="213">
        <v>42863</v>
      </c>
      <c r="AG32" s="214">
        <v>13424.452925607204</v>
      </c>
      <c r="AH32" s="213">
        <v>23360.656450000002</v>
      </c>
      <c r="AI32" s="214">
        <v>7024.9609521633511</v>
      </c>
      <c r="AJ32" s="213">
        <v>5427</v>
      </c>
      <c r="AK32" s="214">
        <v>1515.5029326944166</v>
      </c>
      <c r="AL32" s="213">
        <v>6300</v>
      </c>
      <c r="AM32" s="214">
        <v>2174.9310636212258</v>
      </c>
      <c r="AN32" s="213">
        <v>66575</v>
      </c>
      <c r="AO32" s="214">
        <v>33438.990781194829</v>
      </c>
      <c r="AP32" s="213">
        <v>19515</v>
      </c>
      <c r="AQ32" s="214">
        <v>10480.123304424447</v>
      </c>
      <c r="AR32" s="213">
        <v>183924</v>
      </c>
      <c r="AS32" s="214">
        <v>62560.926375894393</v>
      </c>
      <c r="AT32" s="213">
        <v>60830</v>
      </c>
      <c r="AU32" s="214">
        <v>19333.187343358397</v>
      </c>
      <c r="AV32" s="213">
        <v>42399.999999999993</v>
      </c>
      <c r="AW32" s="214">
        <v>9816.7536547455165</v>
      </c>
      <c r="AX32" s="215">
        <v>100</v>
      </c>
      <c r="AY32" s="216">
        <v>7080.8999999999987</v>
      </c>
      <c r="AZ32" s="217">
        <v>1929163.40445</v>
      </c>
      <c r="BA32" s="218">
        <v>272.44607386772873</v>
      </c>
      <c r="BB32" s="217">
        <v>816147.7661839939</v>
      </c>
      <c r="BC32" s="219">
        <v>115.26045646513776</v>
      </c>
      <c r="BD32" s="218">
        <v>42.305787280713822</v>
      </c>
      <c r="BE32" s="213">
        <v>370468.05700000003</v>
      </c>
      <c r="BF32" s="214">
        <v>30064.057000000008</v>
      </c>
      <c r="BG32" s="213">
        <v>83799.723999999987</v>
      </c>
      <c r="BH32" s="214">
        <v>18165.470015542578</v>
      </c>
      <c r="BI32" s="213">
        <v>170100</v>
      </c>
      <c r="BJ32" s="214">
        <v>66647.198602423538</v>
      </c>
      <c r="BK32" s="213">
        <v>76251</v>
      </c>
      <c r="BL32" s="214">
        <v>26264.430869441407</v>
      </c>
      <c r="BM32" s="215">
        <v>100</v>
      </c>
      <c r="BN32" s="216">
        <v>7080.8999999999987</v>
      </c>
      <c r="BO32" s="217">
        <v>2629782.1854500002</v>
      </c>
      <c r="BP32" s="218">
        <v>371.39095107260385</v>
      </c>
      <c r="BQ32" s="217">
        <v>957288.92267140164</v>
      </c>
      <c r="BR32" s="219">
        <v>135.19311424697452</v>
      </c>
      <c r="BS32" s="218">
        <v>36.40183312397005</v>
      </c>
    </row>
    <row r="34" spans="52:68">
      <c r="AZ34" s="255"/>
      <c r="BO34" s="255"/>
      <c r="BP34" s="255"/>
    </row>
    <row r="35" spans="52:68">
      <c r="AZ35" s="255"/>
      <c r="BO35" s="255"/>
      <c r="BP35" s="255"/>
    </row>
    <row r="36" spans="52:68">
      <c r="AZ36" s="255"/>
      <c r="BO36" s="255"/>
      <c r="BP36" s="255"/>
    </row>
    <row r="37" spans="52:68">
      <c r="AZ37" s="255"/>
      <c r="BO37" s="255"/>
      <c r="BP37" s="255"/>
    </row>
    <row r="38" spans="52:68">
      <c r="AZ38" s="255"/>
      <c r="BO38" s="255"/>
      <c r="BP38" s="255"/>
    </row>
    <row r="39" spans="52:68">
      <c r="AZ39" s="255"/>
      <c r="BO39" s="255"/>
      <c r="BP39" s="255"/>
    </row>
    <row r="40" spans="52:68">
      <c r="AZ40" s="255"/>
      <c r="BO40" s="255"/>
      <c r="BP40" s="255"/>
    </row>
    <row r="41" spans="52:68">
      <c r="AZ41" s="255"/>
      <c r="BO41" s="255"/>
      <c r="BP41" s="255"/>
    </row>
    <row r="42" spans="52:68">
      <c r="AZ42" s="255"/>
      <c r="BO42" s="255"/>
      <c r="BP42" s="255"/>
    </row>
    <row r="43" spans="52:68">
      <c r="AZ43" s="255"/>
      <c r="BO43" s="255"/>
      <c r="BP43" s="255"/>
    </row>
    <row r="44" spans="52:68">
      <c r="AZ44" s="255"/>
      <c r="BO44" s="255"/>
      <c r="BP44" s="255"/>
    </row>
    <row r="45" spans="52:68">
      <c r="AZ45" s="255"/>
      <c r="BO45" s="255"/>
      <c r="BP45" s="255"/>
    </row>
    <row r="46" spans="52:68">
      <c r="AZ46" s="255"/>
      <c r="BO46" s="255"/>
      <c r="BP46" s="255"/>
    </row>
    <row r="47" spans="52:68">
      <c r="AZ47" s="255"/>
      <c r="BO47" s="255"/>
      <c r="BP47" s="255"/>
    </row>
    <row r="48" spans="52:68">
      <c r="AZ48" s="255"/>
      <c r="BO48" s="255"/>
      <c r="BP48" s="255"/>
    </row>
    <row r="49" spans="52:68">
      <c r="AZ49" s="255"/>
      <c r="BO49" s="255"/>
      <c r="BP49" s="255"/>
    </row>
    <row r="50" spans="52:68">
      <c r="AZ50" s="255"/>
      <c r="BO50" s="255"/>
      <c r="BP50" s="255"/>
    </row>
    <row r="51" spans="52:68">
      <c r="AZ51" s="255"/>
      <c r="BO51" s="255"/>
      <c r="BP51" s="255"/>
    </row>
    <row r="52" spans="52:68">
      <c r="AZ52" s="255"/>
      <c r="BO52" s="255"/>
      <c r="BP52" s="255"/>
    </row>
    <row r="53" spans="52:68">
      <c r="AZ53" s="255"/>
      <c r="BO53" s="255"/>
      <c r="BP53" s="255"/>
    </row>
    <row r="54" spans="52:68">
      <c r="AZ54" s="255"/>
      <c r="BO54" s="255"/>
      <c r="BP54" s="255"/>
    </row>
    <row r="55" spans="52:68">
      <c r="AZ55" s="255"/>
      <c r="BO55" s="255"/>
      <c r="BP55" s="255"/>
    </row>
    <row r="56" spans="52:68">
      <c r="AZ56" s="255"/>
      <c r="BO56" s="255"/>
      <c r="BP56" s="255"/>
    </row>
    <row r="57" spans="52:68">
      <c r="AZ57" s="255"/>
      <c r="BO57" s="255"/>
      <c r="BP57" s="255"/>
    </row>
    <row r="58" spans="52:68">
      <c r="AZ58" s="255"/>
      <c r="BO58" s="255"/>
      <c r="BP58" s="255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&amp;L&amp;"Arial,Fett"&amp;12Bundesbeiträge 1995 - Finanzkraftzuschläge&amp;"Arial,Standard"&amp;11
&amp;"Arial,Fett"&amp;10in 1000 Franken</oddHeader>
  </headerFooter>
  <colBreaks count="3" manualBreakCount="3">
    <brk id="49" max="1048575" man="1"/>
    <brk id="56" max="1048575" man="1"/>
    <brk id="64" max="1048575" man="1"/>
  </colBreaks>
  <customProperties>
    <customPr name="Epm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50135-0ADD-4B6C-BC97-77F547F1760C}">
  <dimension ref="A2:AB33"/>
  <sheetViews>
    <sheetView workbookViewId="0">
      <pane xSplit="1" topLeftCell="B1" activePane="topRight" state="frozen"/>
      <selection pane="topRight" activeCell="A50" sqref="A50"/>
    </sheetView>
  </sheetViews>
  <sheetFormatPr baseColWidth="10" defaultRowHeight="14"/>
  <cols>
    <col min="1" max="1" width="4.33203125" customWidth="1"/>
    <col min="2" max="28" width="9.83203125" customWidth="1"/>
  </cols>
  <sheetData>
    <row r="2" spans="1:28" ht="16.5" customHeight="1">
      <c r="A2" s="134"/>
      <c r="B2" s="135" t="s">
        <v>110</v>
      </c>
      <c r="C2" s="136"/>
      <c r="D2" s="137"/>
      <c r="E2" s="137"/>
      <c r="F2" s="136"/>
      <c r="G2" s="137"/>
      <c r="H2" s="137"/>
      <c r="I2" s="136"/>
      <c r="J2" s="137"/>
      <c r="K2" s="137"/>
      <c r="L2" s="136"/>
      <c r="M2" s="138"/>
      <c r="N2" s="135" t="s">
        <v>111</v>
      </c>
      <c r="O2" s="136"/>
      <c r="P2" s="137"/>
      <c r="Q2" s="135"/>
      <c r="R2" s="136"/>
      <c r="S2" s="138"/>
      <c r="T2" s="135" t="s">
        <v>112</v>
      </c>
      <c r="U2" s="136"/>
      <c r="V2" s="138"/>
      <c r="W2" s="137"/>
      <c r="X2" s="136"/>
      <c r="Y2" s="138"/>
      <c r="Z2" s="137" t="s">
        <v>191</v>
      </c>
      <c r="AA2" s="136"/>
      <c r="AB2" s="138"/>
    </row>
    <row r="3" spans="1:28" ht="16.5" customHeight="1">
      <c r="A3" s="139"/>
      <c r="B3" s="140" t="s">
        <v>184</v>
      </c>
      <c r="C3" s="141"/>
      <c r="D3" s="142"/>
      <c r="E3" s="140" t="s">
        <v>185</v>
      </c>
      <c r="F3" s="141"/>
      <c r="G3" s="142"/>
      <c r="H3" s="140" t="s">
        <v>186</v>
      </c>
      <c r="I3" s="141"/>
      <c r="J3" s="142"/>
      <c r="K3" s="140" t="s">
        <v>187</v>
      </c>
      <c r="L3" s="141"/>
      <c r="M3" s="142"/>
      <c r="N3" s="140" t="s">
        <v>188</v>
      </c>
      <c r="O3" s="141"/>
      <c r="P3" s="142"/>
      <c r="Q3" s="140" t="s">
        <v>189</v>
      </c>
      <c r="R3" s="141"/>
      <c r="S3" s="142"/>
      <c r="T3" s="140" t="s">
        <v>94</v>
      </c>
      <c r="U3" s="141"/>
      <c r="V3" s="142"/>
      <c r="W3" s="140" t="s">
        <v>113</v>
      </c>
      <c r="X3" s="141"/>
      <c r="Y3" s="142"/>
      <c r="Z3" s="140" t="s">
        <v>157</v>
      </c>
      <c r="AA3" s="141"/>
      <c r="AB3" s="142"/>
    </row>
    <row r="4" spans="1:28" ht="14.25" customHeight="1">
      <c r="A4" s="143"/>
      <c r="B4" s="144" t="s">
        <v>114</v>
      </c>
      <c r="C4" s="144" t="s">
        <v>115</v>
      </c>
      <c r="D4" s="145"/>
      <c r="E4" s="144" t="s">
        <v>114</v>
      </c>
      <c r="F4" s="144" t="s">
        <v>115</v>
      </c>
      <c r="G4" s="145"/>
      <c r="H4" s="144" t="s">
        <v>114</v>
      </c>
      <c r="I4" s="144" t="s">
        <v>115</v>
      </c>
      <c r="J4" s="145"/>
      <c r="K4" s="144" t="s">
        <v>114</v>
      </c>
      <c r="L4" s="144" t="s">
        <v>115</v>
      </c>
      <c r="M4" s="145"/>
      <c r="N4" s="144" t="s">
        <v>114</v>
      </c>
      <c r="O4" s="144" t="s">
        <v>115</v>
      </c>
      <c r="P4" s="145"/>
      <c r="Q4" s="144" t="s">
        <v>114</v>
      </c>
      <c r="R4" s="144" t="s">
        <v>115</v>
      </c>
      <c r="S4" s="145"/>
      <c r="T4" s="144" t="s">
        <v>114</v>
      </c>
      <c r="U4" s="144" t="s">
        <v>115</v>
      </c>
      <c r="V4" s="145"/>
      <c r="W4" s="144" t="s">
        <v>116</v>
      </c>
      <c r="X4" s="144" t="s">
        <v>115</v>
      </c>
      <c r="Y4" s="145"/>
      <c r="Z4" s="144" t="s">
        <v>114</v>
      </c>
      <c r="AA4" s="144" t="s">
        <v>115</v>
      </c>
      <c r="AB4" s="145"/>
    </row>
    <row r="5" spans="1:28" ht="14.25" customHeight="1">
      <c r="A5" s="146"/>
      <c r="B5" s="146" t="s">
        <v>7</v>
      </c>
      <c r="C5" s="146" t="s">
        <v>7</v>
      </c>
      <c r="D5" s="146" t="s">
        <v>117</v>
      </c>
      <c r="E5" s="146" t="s">
        <v>7</v>
      </c>
      <c r="F5" s="146" t="s">
        <v>7</v>
      </c>
      <c r="G5" s="146" t="s">
        <v>117</v>
      </c>
      <c r="H5" s="146" t="s">
        <v>7</v>
      </c>
      <c r="I5" s="146" t="s">
        <v>7</v>
      </c>
      <c r="J5" s="146" t="s">
        <v>117</v>
      </c>
      <c r="K5" s="146" t="s">
        <v>7</v>
      </c>
      <c r="L5" s="146" t="s">
        <v>7</v>
      </c>
      <c r="M5" s="146" t="s">
        <v>117</v>
      </c>
      <c r="N5" s="146" t="s">
        <v>7</v>
      </c>
      <c r="O5" s="146" t="s">
        <v>7</v>
      </c>
      <c r="P5" s="146" t="s">
        <v>117</v>
      </c>
      <c r="Q5" s="146" t="s">
        <v>7</v>
      </c>
      <c r="R5" s="146" t="s">
        <v>7</v>
      </c>
      <c r="S5" s="146" t="s">
        <v>117</v>
      </c>
      <c r="T5" s="146" t="s">
        <v>7</v>
      </c>
      <c r="U5" s="146" t="s">
        <v>7</v>
      </c>
      <c r="V5" s="146" t="s">
        <v>117</v>
      </c>
      <c r="W5" s="146" t="s">
        <v>7</v>
      </c>
      <c r="X5" s="146" t="s">
        <v>7</v>
      </c>
      <c r="Y5" s="146" t="s">
        <v>117</v>
      </c>
      <c r="Z5" s="146" t="s">
        <v>7</v>
      </c>
      <c r="AA5" s="146" t="s">
        <v>7</v>
      </c>
      <c r="AB5" s="146" t="s">
        <v>117</v>
      </c>
    </row>
    <row r="6" spans="1:28" s="192" customFormat="1">
      <c r="A6" s="29" t="s">
        <v>28</v>
      </c>
      <c r="B6" s="150">
        <v>387912.28541181085</v>
      </c>
      <c r="C6" s="37">
        <v>604032.6705857144</v>
      </c>
      <c r="D6" s="38">
        <v>-216120.38517390346</v>
      </c>
      <c r="E6" s="150">
        <v>23564.318600383758</v>
      </c>
      <c r="F6" s="37">
        <v>47128.637200767516</v>
      </c>
      <c r="G6" s="38">
        <v>-23564.318600383758</v>
      </c>
      <c r="H6" s="150">
        <v>44572.949000000001</v>
      </c>
      <c r="I6" s="37">
        <v>67363.962855384962</v>
      </c>
      <c r="J6" s="38">
        <v>-22791.013855384961</v>
      </c>
      <c r="K6" s="150">
        <v>33289.628965415104</v>
      </c>
      <c r="L6" s="149">
        <v>58898.903216915336</v>
      </c>
      <c r="M6" s="38">
        <v>-25609.274251500239</v>
      </c>
      <c r="N6" s="150">
        <v>-170133.48351647629</v>
      </c>
      <c r="O6" s="37">
        <v>-132218.71714876464</v>
      </c>
      <c r="P6" s="38">
        <v>-37914.766367711665</v>
      </c>
      <c r="Q6" s="150">
        <v>-165516.96496575358</v>
      </c>
      <c r="R6" s="37">
        <v>-127211.89077527027</v>
      </c>
      <c r="S6" s="38">
        <v>-38305.074190483319</v>
      </c>
      <c r="T6" s="150">
        <f>SUM(B6,E6,H6,K6,N6,Q6)</f>
        <v>153688.73349537989</v>
      </c>
      <c r="U6" s="37">
        <f>SUM(C6,F6,I6,L6,O6,R6)</f>
        <v>517993.56593474722</v>
      </c>
      <c r="V6" s="38">
        <f>T6-U6</f>
        <v>-364304.83243936731</v>
      </c>
      <c r="W6" s="150">
        <f>T6/FABI!$C7</f>
        <v>129.38940351522132</v>
      </c>
      <c r="X6" s="37">
        <f>U6/FABI!$C7</f>
        <v>436.09493680312113</v>
      </c>
      <c r="Y6" s="38">
        <f>V6/FABI!$C7</f>
        <v>-306.70553328789975</v>
      </c>
      <c r="Z6" s="150">
        <v>-2320.3959956562294</v>
      </c>
      <c r="AA6" s="37">
        <v>-2320.3959956562294</v>
      </c>
      <c r="AB6" s="38">
        <v>0</v>
      </c>
    </row>
    <row r="7" spans="1:28" s="202" customFormat="1">
      <c r="A7" s="35" t="s">
        <v>29</v>
      </c>
      <c r="B7" s="130">
        <v>326345.47086281324</v>
      </c>
      <c r="C7" s="133">
        <v>223624.25764714289</v>
      </c>
      <c r="D7" s="131">
        <v>102721.21321567034</v>
      </c>
      <c r="E7" s="130">
        <v>46530.001089251462</v>
      </c>
      <c r="F7" s="133">
        <v>38300.761580295424</v>
      </c>
      <c r="G7" s="131">
        <v>8229.2395089560378</v>
      </c>
      <c r="H7" s="130">
        <v>61655.582000000002</v>
      </c>
      <c r="I7" s="133">
        <v>55293.393810184716</v>
      </c>
      <c r="J7" s="131">
        <v>6362.1881898152824</v>
      </c>
      <c r="K7" s="130">
        <v>69545.851500727469</v>
      </c>
      <c r="L7" s="247">
        <v>64730.452905280035</v>
      </c>
      <c r="M7" s="131">
        <v>4815.3985954474356</v>
      </c>
      <c r="N7" s="130">
        <v>-93225.361499915642</v>
      </c>
      <c r="O7" s="133">
        <v>-110050.33669555109</v>
      </c>
      <c r="P7" s="131">
        <v>16824.975195635438</v>
      </c>
      <c r="Q7" s="130">
        <v>-87293.506475014685</v>
      </c>
      <c r="R7" s="133">
        <v>-101911.05257156785</v>
      </c>
      <c r="S7" s="131">
        <v>14617.546096553162</v>
      </c>
      <c r="T7" s="130">
        <f t="shared" ref="T7:T31" si="0">SUM(B7,E7,H7,K7,N7,Q7)</f>
        <v>323558.03747786186</v>
      </c>
      <c r="U7" s="133">
        <f t="shared" ref="U7:U31" si="1">SUM(C7,F7,I7,L7,O7,R7)</f>
        <v>169987.47667578419</v>
      </c>
      <c r="V7" s="131">
        <f t="shared" ref="V7:V31" si="2">T7-U7</f>
        <v>153570.56080207767</v>
      </c>
      <c r="W7" s="130">
        <f>T7/FABI!$C8</f>
        <v>339.94330476766322</v>
      </c>
      <c r="X7" s="133">
        <f>U7/FABI!$C8</f>
        <v>178.59579394387916</v>
      </c>
      <c r="Y7" s="131">
        <f>V7/FABI!$C8</f>
        <v>161.34751082378406</v>
      </c>
      <c r="Z7" s="130">
        <v>-8439.4159400411045</v>
      </c>
      <c r="AA7" s="133">
        <v>-8774.8524651069674</v>
      </c>
      <c r="AB7" s="131">
        <v>335.43652506586352</v>
      </c>
    </row>
    <row r="8" spans="1:28" s="192" customFormat="1">
      <c r="A8" s="33" t="s">
        <v>30</v>
      </c>
      <c r="B8" s="193">
        <v>122047.94704022935</v>
      </c>
      <c r="C8" s="225">
        <v>88651.307442857142</v>
      </c>
      <c r="D8" s="227">
        <v>33396.639597372203</v>
      </c>
      <c r="E8" s="193">
        <v>16577.134687410093</v>
      </c>
      <c r="F8" s="225">
        <v>13041.554176281816</v>
      </c>
      <c r="G8" s="227">
        <v>3535.5805111282784</v>
      </c>
      <c r="H8" s="193">
        <v>21627.978999999999</v>
      </c>
      <c r="I8" s="225">
        <v>19144.643649215184</v>
      </c>
      <c r="J8" s="227">
        <v>2483.335350784816</v>
      </c>
      <c r="K8" s="193">
        <v>17724.290894231286</v>
      </c>
      <c r="L8" s="246">
        <v>15878.873982586954</v>
      </c>
      <c r="M8" s="227">
        <v>1845.416911644332</v>
      </c>
      <c r="N8" s="193">
        <v>-27517.998601154246</v>
      </c>
      <c r="O8" s="225">
        <v>-32484.347204676371</v>
      </c>
      <c r="P8" s="227">
        <v>4966.3486035221258</v>
      </c>
      <c r="Q8" s="193">
        <v>-35706.502271019628</v>
      </c>
      <c r="R8" s="225">
        <v>-41685.657697004259</v>
      </c>
      <c r="S8" s="227">
        <v>5979.1554259846289</v>
      </c>
      <c r="T8" s="193">
        <f t="shared" si="0"/>
        <v>114752.85074969687</v>
      </c>
      <c r="U8" s="225">
        <f t="shared" si="1"/>
        <v>62546.374349260477</v>
      </c>
      <c r="V8" s="227">
        <f t="shared" si="2"/>
        <v>52206.47640043639</v>
      </c>
      <c r="W8" s="193">
        <f>T8/FABI!$C9</f>
        <v>337.9059209355031</v>
      </c>
      <c r="X8" s="225">
        <f>U8/FABI!$C9</f>
        <v>184.17660291301669</v>
      </c>
      <c r="Y8" s="227">
        <f>V8/FABI!$C9</f>
        <v>153.72931802248641</v>
      </c>
      <c r="Z8" s="193">
        <v>-4507.2204591543095</v>
      </c>
      <c r="AA8" s="225">
        <v>-4873.8551891405823</v>
      </c>
      <c r="AB8" s="227">
        <v>366.63472998627276</v>
      </c>
    </row>
    <row r="9" spans="1:28" s="202" customFormat="1">
      <c r="A9" s="233" t="s">
        <v>31</v>
      </c>
      <c r="B9" s="242">
        <v>18751.653118345235</v>
      </c>
      <c r="C9" s="147">
        <v>8620.4878500000013</v>
      </c>
      <c r="D9" s="237">
        <v>10131.165268345234</v>
      </c>
      <c r="E9" s="242">
        <v>3912.6981974024725</v>
      </c>
      <c r="F9" s="147">
        <v>1367.3589970890444</v>
      </c>
      <c r="G9" s="237">
        <v>2545.3392003134286</v>
      </c>
      <c r="H9" s="242">
        <v>3847.2559999999999</v>
      </c>
      <c r="I9" s="147">
        <v>2003.1764655382106</v>
      </c>
      <c r="J9" s="237">
        <v>1844.0795344617895</v>
      </c>
      <c r="K9" s="242">
        <v>20470.819010556585</v>
      </c>
      <c r="L9" s="148">
        <v>12604.099251822154</v>
      </c>
      <c r="M9" s="237">
        <v>7866.7197587344326</v>
      </c>
      <c r="N9" s="242">
        <v>-2271.6856873085103</v>
      </c>
      <c r="O9" s="147">
        <v>-3783.0719881115306</v>
      </c>
      <c r="P9" s="237">
        <v>1511.38630080302</v>
      </c>
      <c r="Q9" s="242">
        <v>-1980.2049155827399</v>
      </c>
      <c r="R9" s="147">
        <v>-3261.283451507984</v>
      </c>
      <c r="S9" s="237">
        <v>1281.0785359252438</v>
      </c>
      <c r="T9" s="242">
        <f t="shared" si="0"/>
        <v>42730.535723413042</v>
      </c>
      <c r="U9" s="147">
        <f t="shared" si="1"/>
        <v>17550.767124829898</v>
      </c>
      <c r="V9" s="237">
        <f t="shared" si="2"/>
        <v>25179.768598583145</v>
      </c>
      <c r="W9" s="242">
        <f>T9/FABI!$C10</f>
        <v>1213.9356739605978</v>
      </c>
      <c r="X9" s="147">
        <f>U9/FABI!$C10</f>
        <v>498.60133877357657</v>
      </c>
      <c r="Y9" s="237">
        <f>V9/FABI!$C10</f>
        <v>715.33433518702111</v>
      </c>
      <c r="Z9" s="242">
        <v>-578.69660849617696</v>
      </c>
      <c r="AA9" s="147">
        <v>-644.17670558909117</v>
      </c>
      <c r="AB9" s="237">
        <v>65.480097092914164</v>
      </c>
    </row>
    <row r="10" spans="1:28" s="192" customFormat="1">
      <c r="A10" s="29" t="s">
        <v>32</v>
      </c>
      <c r="B10" s="150">
        <v>49681.250518245994</v>
      </c>
      <c r="C10" s="37">
        <v>48651.910566428582</v>
      </c>
      <c r="D10" s="38">
        <v>1029.3399518174156</v>
      </c>
      <c r="E10" s="150">
        <v>4604.5920920413218</v>
      </c>
      <c r="F10" s="37">
        <v>4475.4146033114412</v>
      </c>
      <c r="G10" s="38">
        <v>129.17748872988113</v>
      </c>
      <c r="H10" s="150">
        <v>6958.8540000000003</v>
      </c>
      <c r="I10" s="37">
        <v>6719.2262015481683</v>
      </c>
      <c r="J10" s="38">
        <v>239.62779845183155</v>
      </c>
      <c r="K10" s="150">
        <v>5839.4902960844993</v>
      </c>
      <c r="L10" s="149">
        <v>6240.3003978131928</v>
      </c>
      <c r="M10" s="38">
        <v>-400.81010172869361</v>
      </c>
      <c r="N10" s="150">
        <v>-8740.7925809527569</v>
      </c>
      <c r="O10" s="37">
        <v>-9704.1146585947063</v>
      </c>
      <c r="P10" s="38">
        <v>963.32207764195095</v>
      </c>
      <c r="Q10" s="150">
        <v>-9923.6904867484845</v>
      </c>
      <c r="R10" s="37">
        <v>-10895.831136006747</v>
      </c>
      <c r="S10" s="38">
        <v>972.14064925826153</v>
      </c>
      <c r="T10" s="150">
        <f t="shared" si="0"/>
        <v>48419.703838670575</v>
      </c>
      <c r="U10" s="37">
        <f t="shared" si="1"/>
        <v>45486.905974499932</v>
      </c>
      <c r="V10" s="38">
        <f t="shared" si="2"/>
        <v>2932.7978641706432</v>
      </c>
      <c r="W10" s="150">
        <f>T10/FABI!$C11</f>
        <v>399.17315613083741</v>
      </c>
      <c r="X10" s="37">
        <f>U10/FABI!$C11</f>
        <v>374.99510284006539</v>
      </c>
      <c r="Y10" s="38">
        <f>V10/FABI!$C11</f>
        <v>24.178053290771995</v>
      </c>
      <c r="Z10" s="150">
        <v>-1643.0588620766728</v>
      </c>
      <c r="AA10" s="37">
        <v>-1643.0588620766728</v>
      </c>
      <c r="AB10" s="38">
        <v>0</v>
      </c>
    </row>
    <row r="11" spans="1:28" s="202" customFormat="1">
      <c r="A11" s="35" t="s">
        <v>33</v>
      </c>
      <c r="B11" s="130">
        <v>16035.851964236404</v>
      </c>
      <c r="C11" s="133">
        <v>7919.3964750000005</v>
      </c>
      <c r="D11" s="131">
        <v>8116.455489236404</v>
      </c>
      <c r="E11" s="130">
        <v>3107.8186812494873</v>
      </c>
      <c r="F11" s="133">
        <v>1160.1846027394035</v>
      </c>
      <c r="G11" s="131">
        <v>1947.6340785100838</v>
      </c>
      <c r="H11" s="130">
        <v>3192.402</v>
      </c>
      <c r="I11" s="133">
        <v>1762.7952896736253</v>
      </c>
      <c r="J11" s="131">
        <v>1429.6067103263747</v>
      </c>
      <c r="K11" s="130">
        <v>5233.0971357242452</v>
      </c>
      <c r="L11" s="247">
        <v>2605.7488311953866</v>
      </c>
      <c r="M11" s="131">
        <v>2627.348304528859</v>
      </c>
      <c r="N11" s="130">
        <v>-1704.0389275521893</v>
      </c>
      <c r="O11" s="133">
        <v>-2739.9075488867174</v>
      </c>
      <c r="P11" s="131">
        <v>1035.8686213345281</v>
      </c>
      <c r="Q11" s="130">
        <v>-2175.9543065263706</v>
      </c>
      <c r="R11" s="133">
        <v>-3460.0965480289397</v>
      </c>
      <c r="S11" s="131">
        <v>1284.142241502569</v>
      </c>
      <c r="T11" s="130">
        <f t="shared" si="0"/>
        <v>23689.176547131574</v>
      </c>
      <c r="U11" s="133">
        <f t="shared" si="1"/>
        <v>7248.1211016927609</v>
      </c>
      <c r="V11" s="131">
        <f t="shared" si="2"/>
        <v>16441.055445438811</v>
      </c>
      <c r="W11" s="130">
        <f>T11/FABI!$C12</f>
        <v>756.8427011863123</v>
      </c>
      <c r="X11" s="133">
        <f>U11/FABI!$C12</f>
        <v>231.56936427133422</v>
      </c>
      <c r="Y11" s="131">
        <f>V11/FABI!$C12</f>
        <v>525.27333691497802</v>
      </c>
      <c r="Z11" s="130">
        <v>-655.09292643838546</v>
      </c>
      <c r="AA11" s="133">
        <v>-725.33661927342393</v>
      </c>
      <c r="AB11" s="131">
        <v>70.243692835038416</v>
      </c>
    </row>
    <row r="12" spans="1:28" s="192" customFormat="1">
      <c r="A12" s="33" t="s">
        <v>34</v>
      </c>
      <c r="B12" s="193">
        <v>16040.98553571612</v>
      </c>
      <c r="C12" s="225">
        <v>19741.952055000005</v>
      </c>
      <c r="D12" s="227">
        <v>-3700.9665192838834</v>
      </c>
      <c r="E12" s="193">
        <v>842.04023559498535</v>
      </c>
      <c r="F12" s="225">
        <v>1320.831697258255</v>
      </c>
      <c r="G12" s="227">
        <v>-478.79146166326967</v>
      </c>
      <c r="H12" s="193">
        <v>1750.2560000000001</v>
      </c>
      <c r="I12" s="225">
        <v>1968.8362975575556</v>
      </c>
      <c r="J12" s="227">
        <v>-218.58029755755561</v>
      </c>
      <c r="K12" s="193">
        <v>1041.8967007029041</v>
      </c>
      <c r="L12" s="246">
        <v>1656.4925142845364</v>
      </c>
      <c r="M12" s="227">
        <v>-614.59581358163211</v>
      </c>
      <c r="N12" s="193">
        <v>-2879.5660104046178</v>
      </c>
      <c r="O12" s="225">
        <v>-2856.8245929661716</v>
      </c>
      <c r="P12" s="227">
        <v>-22.741417438446543</v>
      </c>
      <c r="Q12" s="193">
        <v>-3510.0139602646304</v>
      </c>
      <c r="R12" s="225">
        <v>-3443.8753958023344</v>
      </c>
      <c r="S12" s="227">
        <v>-66.138564462296202</v>
      </c>
      <c r="T12" s="193">
        <f t="shared" si="0"/>
        <v>13285.598501344764</v>
      </c>
      <c r="U12" s="225">
        <f t="shared" si="1"/>
        <v>18387.412575331844</v>
      </c>
      <c r="V12" s="227">
        <f t="shared" si="2"/>
        <v>-5101.8140739870796</v>
      </c>
      <c r="W12" s="193">
        <f>T12/FABI!$C13</f>
        <v>374.24221130548631</v>
      </c>
      <c r="X12" s="225">
        <f>U12/FABI!$C13</f>
        <v>517.95528381216457</v>
      </c>
      <c r="Y12" s="227">
        <f>V12/FABI!$C13</f>
        <v>-143.71307250667829</v>
      </c>
      <c r="Z12" s="193">
        <v>-627.98799147271575</v>
      </c>
      <c r="AA12" s="225">
        <v>-627.98799147271575</v>
      </c>
      <c r="AB12" s="227">
        <v>0</v>
      </c>
    </row>
    <row r="13" spans="1:28" s="202" customFormat="1">
      <c r="A13" s="233" t="s">
        <v>35</v>
      </c>
      <c r="B13" s="242">
        <v>20828.339033127311</v>
      </c>
      <c r="C13" s="147">
        <v>23630.316642857142</v>
      </c>
      <c r="D13" s="237">
        <v>-2801.97760972983</v>
      </c>
      <c r="E13" s="242">
        <v>1633.3578248637439</v>
      </c>
      <c r="F13" s="147">
        <v>1539.2381974948819</v>
      </c>
      <c r="G13" s="237">
        <v>94.119627368862041</v>
      </c>
      <c r="H13" s="242">
        <v>2333.123</v>
      </c>
      <c r="I13" s="147">
        <v>2226.3875574124681</v>
      </c>
      <c r="J13" s="237">
        <v>106.73544258753164</v>
      </c>
      <c r="K13" s="242">
        <v>3149.5289407009518</v>
      </c>
      <c r="L13" s="148">
        <v>3275.4827681040692</v>
      </c>
      <c r="M13" s="237">
        <v>-125.95382740311744</v>
      </c>
      <c r="N13" s="242">
        <v>-4019.2496930167672</v>
      </c>
      <c r="O13" s="147">
        <v>-4515.972469372844</v>
      </c>
      <c r="P13" s="237">
        <v>496.7227763560773</v>
      </c>
      <c r="Q13" s="242">
        <v>-4328.8683965312694</v>
      </c>
      <c r="R13" s="147">
        <v>-4810.1955256586962</v>
      </c>
      <c r="S13" s="237">
        <v>481.32712912742699</v>
      </c>
      <c r="T13" s="242">
        <f t="shared" si="0"/>
        <v>19596.230709143969</v>
      </c>
      <c r="U13" s="147">
        <f t="shared" si="1"/>
        <v>21345.257170837023</v>
      </c>
      <c r="V13" s="237">
        <f t="shared" si="2"/>
        <v>-1749.0264616930544</v>
      </c>
      <c r="W13" s="242">
        <f>T13/FABI!$C14</f>
        <v>498.63182466015189</v>
      </c>
      <c r="X13" s="147">
        <f>U13/FABI!$C14</f>
        <v>543.13631477956801</v>
      </c>
      <c r="Y13" s="237">
        <f>V13/FABI!$C14</f>
        <v>-44.504490119416147</v>
      </c>
      <c r="Z13" s="242">
        <v>-356.25937500782027</v>
      </c>
      <c r="AA13" s="147">
        <v>-356.25937500782027</v>
      </c>
      <c r="AB13" s="237">
        <v>0</v>
      </c>
    </row>
    <row r="14" spans="1:28" s="192" customFormat="1">
      <c r="A14" s="29" t="s">
        <v>36</v>
      </c>
      <c r="B14" s="150">
        <v>93120.791773001256</v>
      </c>
      <c r="C14" s="37">
        <v>162589.47553285718</v>
      </c>
      <c r="D14" s="38">
        <v>-69468.683759855921</v>
      </c>
      <c r="E14" s="150">
        <v>1709.7183811532298</v>
      </c>
      <c r="F14" s="37">
        <v>3419.4367623064595</v>
      </c>
      <c r="G14" s="38">
        <v>-1709.7183811532298</v>
      </c>
      <c r="H14" s="150">
        <v>3182.2829999999999</v>
      </c>
      <c r="I14" s="37">
        <v>5048.0046931562902</v>
      </c>
      <c r="J14" s="38">
        <v>-1865.7216931562898</v>
      </c>
      <c r="K14" s="150">
        <v>2481.6867072239943</v>
      </c>
      <c r="L14" s="149">
        <v>4591.0724924902552</v>
      </c>
      <c r="M14" s="38">
        <v>-2109.3857852662609</v>
      </c>
      <c r="N14" s="150">
        <v>-9360.4833730935552</v>
      </c>
      <c r="O14" s="37">
        <v>-7274.4710676714885</v>
      </c>
      <c r="P14" s="38">
        <v>-2086.0123054220658</v>
      </c>
      <c r="Q14" s="150">
        <v>-10712.956576842218</v>
      </c>
      <c r="R14" s="37">
        <v>-8233.6904994327306</v>
      </c>
      <c r="S14" s="38">
        <v>-2479.266077409487</v>
      </c>
      <c r="T14" s="150">
        <f t="shared" si="0"/>
        <v>80421.039911442713</v>
      </c>
      <c r="U14" s="37">
        <f t="shared" si="1"/>
        <v>160139.82791370596</v>
      </c>
      <c r="V14" s="38">
        <f t="shared" si="2"/>
        <v>-79718.788002263245</v>
      </c>
      <c r="W14" s="150">
        <f>T14/FABI!$C15</f>
        <v>877.95895099828294</v>
      </c>
      <c r="X14" s="37">
        <f>U14/FABI!$C15</f>
        <v>1748.2513964378381</v>
      </c>
      <c r="Y14" s="38">
        <f>V14/FABI!$C15</f>
        <v>-870.29244543955508</v>
      </c>
      <c r="Z14" s="150">
        <v>-477.20504195493487</v>
      </c>
      <c r="AA14" s="37">
        <v>-477.20504195493487</v>
      </c>
      <c r="AB14" s="38">
        <v>0</v>
      </c>
    </row>
    <row r="15" spans="1:28" s="202" customFormat="1">
      <c r="A15" s="35" t="s">
        <v>37</v>
      </c>
      <c r="B15" s="130">
        <v>92195.692891368642</v>
      </c>
      <c r="C15" s="133">
        <v>65316.038592857149</v>
      </c>
      <c r="D15" s="131">
        <v>26879.65429851149</v>
      </c>
      <c r="E15" s="130">
        <v>13611.043158821887</v>
      </c>
      <c r="F15" s="133">
        <v>8536.8401650872402</v>
      </c>
      <c r="G15" s="131">
        <v>5074.202993734647</v>
      </c>
      <c r="H15" s="130">
        <v>15891.956</v>
      </c>
      <c r="I15" s="133">
        <v>12574.224842249852</v>
      </c>
      <c r="J15" s="131">
        <v>3317.7311577501482</v>
      </c>
      <c r="K15" s="130">
        <v>19406.880143140115</v>
      </c>
      <c r="L15" s="247">
        <v>14655.218018280983</v>
      </c>
      <c r="M15" s="131">
        <v>4751.6621248591318</v>
      </c>
      <c r="N15" s="130">
        <v>-15101.456686995745</v>
      </c>
      <c r="O15" s="133">
        <v>-19292.138541972712</v>
      </c>
      <c r="P15" s="131">
        <v>4190.6818549769669</v>
      </c>
      <c r="Q15" s="130">
        <v>-24195.316513393438</v>
      </c>
      <c r="R15" s="133">
        <v>-30568.553407547413</v>
      </c>
      <c r="S15" s="131">
        <v>6373.2368941539753</v>
      </c>
      <c r="T15" s="130">
        <f t="shared" si="0"/>
        <v>101808.79899294146</v>
      </c>
      <c r="U15" s="133">
        <f t="shared" si="1"/>
        <v>51221.629668955095</v>
      </c>
      <c r="V15" s="131">
        <f t="shared" si="2"/>
        <v>50587.169323986367</v>
      </c>
      <c r="W15" s="130">
        <f>T15/FABI!$C16</f>
        <v>450.28217157426565</v>
      </c>
      <c r="X15" s="133">
        <f>U15/FABI!$C16</f>
        <v>226.54413829701502</v>
      </c>
      <c r="Y15" s="131">
        <f>V15/FABI!$C16</f>
        <v>223.73803327725062</v>
      </c>
      <c r="Z15" s="130">
        <v>-2552.1339097414334</v>
      </c>
      <c r="AA15" s="133">
        <v>-2552.1339097414334</v>
      </c>
      <c r="AB15" s="131">
        <v>0</v>
      </c>
    </row>
    <row r="16" spans="1:28" s="192" customFormat="1">
      <c r="A16" s="33" t="s">
        <v>38</v>
      </c>
      <c r="B16" s="193">
        <v>71420.845587691292</v>
      </c>
      <c r="C16" s="225">
        <v>56931.187757142863</v>
      </c>
      <c r="D16" s="227">
        <v>14489.657830548427</v>
      </c>
      <c r="E16" s="193">
        <v>7886.9938280468677</v>
      </c>
      <c r="F16" s="225">
        <v>9263.3295761049376</v>
      </c>
      <c r="G16" s="227">
        <v>-1376.3357480580694</v>
      </c>
      <c r="H16" s="193">
        <v>13001.39</v>
      </c>
      <c r="I16" s="225">
        <v>13415.558957775902</v>
      </c>
      <c r="J16" s="227">
        <v>-414.16895777590202</v>
      </c>
      <c r="K16" s="193">
        <v>10090.738975731574</v>
      </c>
      <c r="L16" s="246">
        <v>12569.072987028576</v>
      </c>
      <c r="M16" s="227">
        <v>-2478.3340112970022</v>
      </c>
      <c r="N16" s="193">
        <v>-24990.491775089664</v>
      </c>
      <c r="O16" s="225">
        <v>-26483.569588937593</v>
      </c>
      <c r="P16" s="227">
        <v>1493.0778138479293</v>
      </c>
      <c r="Q16" s="193">
        <v>-29216.167079329229</v>
      </c>
      <c r="R16" s="225">
        <v>-30620.128353088417</v>
      </c>
      <c r="S16" s="227">
        <v>1403.9612737591863</v>
      </c>
      <c r="T16" s="193">
        <f t="shared" si="0"/>
        <v>48193.309537050838</v>
      </c>
      <c r="U16" s="225">
        <f t="shared" si="1"/>
        <v>35075.451336026257</v>
      </c>
      <c r="V16" s="227">
        <f t="shared" si="2"/>
        <v>13117.858201024581</v>
      </c>
      <c r="W16" s="193">
        <f>T16/FABI!$C17</f>
        <v>203.34729762468709</v>
      </c>
      <c r="X16" s="225">
        <f>U16/FABI!$C17</f>
        <v>147.99768496213611</v>
      </c>
      <c r="Y16" s="227">
        <f>V16/FABI!$C17</f>
        <v>55.349612662550975</v>
      </c>
      <c r="Z16" s="193">
        <v>-955.49884464188506</v>
      </c>
      <c r="AA16" s="225">
        <v>-977.76689854044548</v>
      </c>
      <c r="AB16" s="227">
        <v>22.268053898560467</v>
      </c>
    </row>
    <row r="17" spans="1:28" s="202" customFormat="1">
      <c r="A17" s="233" t="s">
        <v>39</v>
      </c>
      <c r="B17" s="242">
        <v>78493.696035269022</v>
      </c>
      <c r="C17" s="147">
        <v>126054.89927142859</v>
      </c>
      <c r="D17" s="237">
        <v>-47561.203236159563</v>
      </c>
      <c r="E17" s="242">
        <v>3985.4189804800544</v>
      </c>
      <c r="F17" s="147">
        <v>7970.8379609601097</v>
      </c>
      <c r="G17" s="237">
        <v>-3985.4189804800553</v>
      </c>
      <c r="H17" s="242">
        <v>7550.3209999999999</v>
      </c>
      <c r="I17" s="147">
        <v>11498.232912189327</v>
      </c>
      <c r="J17" s="237">
        <v>-3947.9119121893273</v>
      </c>
      <c r="K17" s="242">
        <v>4533.2391326363495</v>
      </c>
      <c r="L17" s="148">
        <v>8496.9275587311731</v>
      </c>
      <c r="M17" s="237">
        <v>-3963.6884260948227</v>
      </c>
      <c r="N17" s="242">
        <v>-38100.059254294356</v>
      </c>
      <c r="O17" s="147">
        <v>-29609.344696729644</v>
      </c>
      <c r="P17" s="237">
        <v>-8490.7145575647137</v>
      </c>
      <c r="Q17" s="242">
        <v>-48031.072161009433</v>
      </c>
      <c r="R17" s="147">
        <v>-36915.391161441825</v>
      </c>
      <c r="S17" s="237">
        <v>-11115.680999567605</v>
      </c>
      <c r="T17" s="242">
        <f t="shared" si="0"/>
        <v>8431.5437330816276</v>
      </c>
      <c r="U17" s="147">
        <f t="shared" si="1"/>
        <v>87496.161845137714</v>
      </c>
      <c r="V17" s="237">
        <f t="shared" si="2"/>
        <v>-79064.61811205608</v>
      </c>
      <c r="W17" s="242">
        <f>T17/FABI!$C18</f>
        <v>42.178808069442859</v>
      </c>
      <c r="X17" s="147">
        <f>U17/FABI!$C18</f>
        <v>437.69965905521616</v>
      </c>
      <c r="Y17" s="237">
        <f>V17/FABI!$C18</f>
        <v>-395.52085098577328</v>
      </c>
      <c r="Z17" s="242">
        <v>-17.522713703593212</v>
      </c>
      <c r="AA17" s="147">
        <v>-17.522713703593212</v>
      </c>
      <c r="AB17" s="237">
        <v>0</v>
      </c>
    </row>
    <row r="18" spans="1:28" s="192" customFormat="1">
      <c r="A18" s="29" t="s">
        <v>40</v>
      </c>
      <c r="B18" s="150">
        <v>80173.699423426544</v>
      </c>
      <c r="C18" s="37">
        <v>94483.217862857156</v>
      </c>
      <c r="D18" s="38">
        <v>-14309.518439430623</v>
      </c>
      <c r="E18" s="150">
        <v>4966.1896783307138</v>
      </c>
      <c r="F18" s="37">
        <v>9332.9606382228358</v>
      </c>
      <c r="G18" s="38">
        <v>-4366.7709598921219</v>
      </c>
      <c r="H18" s="150">
        <v>10646.882</v>
      </c>
      <c r="I18" s="37">
        <v>13312.538453833935</v>
      </c>
      <c r="J18" s="38">
        <v>-2665.6564538339358</v>
      </c>
      <c r="K18" s="150">
        <v>7854.9700140664536</v>
      </c>
      <c r="L18" s="149">
        <v>13536.675082820442</v>
      </c>
      <c r="M18" s="38">
        <v>-5681.7050687539877</v>
      </c>
      <c r="N18" s="150">
        <v>-29298.787857363313</v>
      </c>
      <c r="O18" s="37">
        <v>-26272.457894504372</v>
      </c>
      <c r="P18" s="38">
        <v>-3026.3299628589416</v>
      </c>
      <c r="Q18" s="150">
        <v>-37757.814372744928</v>
      </c>
      <c r="R18" s="37">
        <v>-33484.201538534653</v>
      </c>
      <c r="S18" s="38">
        <v>-4273.6128342102693</v>
      </c>
      <c r="T18" s="150">
        <f t="shared" si="0"/>
        <v>36585.13888571546</v>
      </c>
      <c r="U18" s="37">
        <f t="shared" si="1"/>
        <v>70908.732604695339</v>
      </c>
      <c r="V18" s="38">
        <f t="shared" si="2"/>
        <v>-34323.593718979879</v>
      </c>
      <c r="W18" s="150">
        <f>T18/FABI!$C19</f>
        <v>146.22357668151662</v>
      </c>
      <c r="X18" s="37">
        <f>U18/FABI!$C19</f>
        <v>283.4082038556968</v>
      </c>
      <c r="Y18" s="38">
        <f>V18/FABI!$C19</f>
        <v>-137.18462717418018</v>
      </c>
      <c r="Z18" s="150">
        <v>-702.32862857862688</v>
      </c>
      <c r="AA18" s="37">
        <v>-702.32862857862688</v>
      </c>
      <c r="AB18" s="38">
        <v>0</v>
      </c>
    </row>
    <row r="19" spans="1:28" s="202" customFormat="1">
      <c r="A19" s="35" t="s">
        <v>41</v>
      </c>
      <c r="B19" s="130">
        <v>23572.619174522384</v>
      </c>
      <c r="C19" s="133">
        <v>21260.16147857143</v>
      </c>
      <c r="D19" s="131">
        <v>2312.457695950955</v>
      </c>
      <c r="E19" s="130">
        <v>2230.0522974509636</v>
      </c>
      <c r="F19" s="133">
        <v>2884.3728142523814</v>
      </c>
      <c r="G19" s="131">
        <v>-654.32051680141785</v>
      </c>
      <c r="H19" s="130">
        <v>3932.83</v>
      </c>
      <c r="I19" s="133">
        <v>4183.777132309805</v>
      </c>
      <c r="J19" s="131">
        <v>-250.94713230980466</v>
      </c>
      <c r="K19" s="130">
        <v>3646.8350225265176</v>
      </c>
      <c r="L19" s="247">
        <v>5016.8850702008576</v>
      </c>
      <c r="M19" s="131">
        <v>-1370.0500476743402</v>
      </c>
      <c r="N19" s="130">
        <v>-8577.2977682883484</v>
      </c>
      <c r="O19" s="133">
        <v>-8887.7610221954073</v>
      </c>
      <c r="P19" s="131">
        <v>310.46325390706028</v>
      </c>
      <c r="Q19" s="130">
        <v>-8970.4641006925012</v>
      </c>
      <c r="R19" s="133">
        <v>-9192.6101522131994</v>
      </c>
      <c r="S19" s="131">
        <v>222.14605152069777</v>
      </c>
      <c r="T19" s="130">
        <f t="shared" si="0"/>
        <v>15834.57462551901</v>
      </c>
      <c r="U19" s="133">
        <f t="shared" si="1"/>
        <v>15264.825320925864</v>
      </c>
      <c r="V19" s="131">
        <f t="shared" si="2"/>
        <v>569.74930459314601</v>
      </c>
      <c r="W19" s="130">
        <f>T19/FABI!$C20</f>
        <v>214.85175882658086</v>
      </c>
      <c r="X19" s="133">
        <f>U19/FABI!$C20</f>
        <v>207.12110340469286</v>
      </c>
      <c r="Y19" s="131">
        <f>V19/FABI!$C20</f>
        <v>7.730655421888005</v>
      </c>
      <c r="Z19" s="130">
        <v>-124.98140394969433</v>
      </c>
      <c r="AA19" s="133">
        <v>-124.98140394969433</v>
      </c>
      <c r="AB19" s="131">
        <v>0</v>
      </c>
    </row>
    <row r="20" spans="1:28" s="192" customFormat="1">
      <c r="A20" s="33" t="s">
        <v>42</v>
      </c>
      <c r="B20" s="193">
        <v>21122.393543956943</v>
      </c>
      <c r="C20" s="225">
        <v>14911.422259285715</v>
      </c>
      <c r="D20" s="227">
        <v>6210.9712846712282</v>
      </c>
      <c r="E20" s="193">
        <v>3063.3766988524662</v>
      </c>
      <c r="F20" s="225">
        <v>2087.6927344177884</v>
      </c>
      <c r="G20" s="227">
        <v>975.68396443467816</v>
      </c>
      <c r="H20" s="193">
        <v>3718.2939999999999</v>
      </c>
      <c r="I20" s="225">
        <v>3073.4450342686259</v>
      </c>
      <c r="J20" s="227">
        <v>644.84896573137394</v>
      </c>
      <c r="K20" s="193">
        <v>7269.9955958465689</v>
      </c>
      <c r="L20" s="246">
        <v>6741.0762351238036</v>
      </c>
      <c r="M20" s="227">
        <v>528.9193607227653</v>
      </c>
      <c r="N20" s="193">
        <v>-4701.3729458652952</v>
      </c>
      <c r="O20" s="225">
        <v>-5845.852203972715</v>
      </c>
      <c r="P20" s="227">
        <v>1144.47925810742</v>
      </c>
      <c r="Q20" s="193">
        <v>-4778.3420274088967</v>
      </c>
      <c r="R20" s="225">
        <v>-5876.0084123426905</v>
      </c>
      <c r="S20" s="227">
        <v>1097.666384933794</v>
      </c>
      <c r="T20" s="193">
        <f t="shared" si="0"/>
        <v>25694.34486538178</v>
      </c>
      <c r="U20" s="225">
        <f t="shared" si="1"/>
        <v>15091.77564678053</v>
      </c>
      <c r="V20" s="227">
        <f t="shared" si="2"/>
        <v>10602.569218601249</v>
      </c>
      <c r="W20" s="193">
        <f>T20/FABI!$C21</f>
        <v>475.82120121077372</v>
      </c>
      <c r="X20" s="225">
        <f>U20/FABI!$C21</f>
        <v>279.47732679223202</v>
      </c>
      <c r="Y20" s="227">
        <f>V20/FABI!$C21</f>
        <v>196.34387441854165</v>
      </c>
      <c r="Z20" s="193">
        <v>-687.48685718521529</v>
      </c>
      <c r="AA20" s="225">
        <v>-708.62012116735639</v>
      </c>
      <c r="AB20" s="227">
        <v>21.133263982141042</v>
      </c>
    </row>
    <row r="21" spans="1:28" s="202" customFormat="1">
      <c r="A21" s="233" t="s">
        <v>43</v>
      </c>
      <c r="B21" s="242">
        <v>7626.5506771007931</v>
      </c>
      <c r="C21" s="147">
        <v>3450.9242464285717</v>
      </c>
      <c r="D21" s="237">
        <v>4175.6264306722214</v>
      </c>
      <c r="E21" s="242">
        <v>1586.4453928312762</v>
      </c>
      <c r="F21" s="147">
        <v>554.41035107650384</v>
      </c>
      <c r="G21" s="237">
        <v>1032.0350417547722</v>
      </c>
      <c r="H21" s="242">
        <v>1571.8789999999999</v>
      </c>
      <c r="I21" s="147">
        <v>818.4406702056117</v>
      </c>
      <c r="J21" s="237">
        <v>753.43832979438821</v>
      </c>
      <c r="K21" s="242">
        <v>1957.0000590445973</v>
      </c>
      <c r="L21" s="148">
        <v>1149.7277902770713</v>
      </c>
      <c r="M21" s="237">
        <v>807.27226876752593</v>
      </c>
      <c r="N21" s="242">
        <v>-839.75713132459396</v>
      </c>
      <c r="O21" s="147">
        <v>-1398.4600502083138</v>
      </c>
      <c r="P21" s="237">
        <v>558.70291888371992</v>
      </c>
      <c r="Q21" s="242">
        <v>-911.93979724133089</v>
      </c>
      <c r="R21" s="147">
        <v>-1501.9123253915736</v>
      </c>
      <c r="S21" s="237">
        <v>589.97252815024274</v>
      </c>
      <c r="T21" s="242">
        <f t="shared" si="0"/>
        <v>10990.178200410743</v>
      </c>
      <c r="U21" s="147">
        <f t="shared" si="1"/>
        <v>3073.1306823878708</v>
      </c>
      <c r="V21" s="237">
        <f t="shared" si="2"/>
        <v>7917.0475180228714</v>
      </c>
      <c r="W21" s="242">
        <f>T21/FABI!$C22</f>
        <v>763.20681947296828</v>
      </c>
      <c r="X21" s="147">
        <f>U21/FABI!$C22</f>
        <v>213.41185294360213</v>
      </c>
      <c r="Y21" s="237">
        <f>V21/FABI!$C22</f>
        <v>549.79496652936609</v>
      </c>
      <c r="Z21" s="242">
        <v>-494.12801759544794</v>
      </c>
      <c r="AA21" s="147">
        <v>-541.02582931056077</v>
      </c>
      <c r="AB21" s="237">
        <v>46.897811715112766</v>
      </c>
    </row>
    <row r="22" spans="1:28" s="192" customFormat="1">
      <c r="A22" s="29" t="s">
        <v>44</v>
      </c>
      <c r="B22" s="150">
        <v>133146.87843497962</v>
      </c>
      <c r="C22" s="37">
        <v>113491.75513928573</v>
      </c>
      <c r="D22" s="38">
        <v>19655.123295693906</v>
      </c>
      <c r="E22" s="150">
        <v>13211.607361593462</v>
      </c>
      <c r="F22" s="37">
        <v>17088.030244813013</v>
      </c>
      <c r="G22" s="38">
        <v>-3876.4228832195513</v>
      </c>
      <c r="H22" s="150">
        <v>23457.098000000002</v>
      </c>
      <c r="I22" s="37">
        <v>24953.855399275995</v>
      </c>
      <c r="J22" s="38">
        <v>-1496.7573992759958</v>
      </c>
      <c r="K22" s="150">
        <v>19575.943097245286</v>
      </c>
      <c r="L22" s="149">
        <v>25852.139221134345</v>
      </c>
      <c r="M22" s="38">
        <v>-6276.196123889059</v>
      </c>
      <c r="N22" s="150">
        <v>-41631.770481528969</v>
      </c>
      <c r="O22" s="37">
        <v>-43138.671055436251</v>
      </c>
      <c r="P22" s="38">
        <v>1506.9005739072859</v>
      </c>
      <c r="Q22" s="150">
        <v>-52232.15732498328</v>
      </c>
      <c r="R22" s="37">
        <v>-53525.643077995461</v>
      </c>
      <c r="S22" s="38">
        <v>1293.4857530121878</v>
      </c>
      <c r="T22" s="150">
        <f t="shared" si="0"/>
        <v>95527.599087306124</v>
      </c>
      <c r="U22" s="37">
        <f t="shared" si="1"/>
        <v>84721.465871077351</v>
      </c>
      <c r="V22" s="38">
        <f t="shared" si="2"/>
        <v>10806.133216228773</v>
      </c>
      <c r="W22" s="150">
        <f>T22/FABI!$C23</f>
        <v>216.07690361299734</v>
      </c>
      <c r="X22" s="37">
        <f>U22/FABI!$C23</f>
        <v>191.63416844848982</v>
      </c>
      <c r="Y22" s="38">
        <f>V22/FABI!$C23</f>
        <v>24.442735164507514</v>
      </c>
      <c r="Z22" s="150">
        <v>-3793.009984459145</v>
      </c>
      <c r="AA22" s="37">
        <v>-3946.4746657193587</v>
      </c>
      <c r="AB22" s="38">
        <v>153.46468126021372</v>
      </c>
    </row>
    <row r="23" spans="1:28" s="202" customFormat="1">
      <c r="A23" s="35" t="s">
        <v>45</v>
      </c>
      <c r="B23" s="130">
        <v>77039.181158323438</v>
      </c>
      <c r="C23" s="133">
        <v>60014.108895000012</v>
      </c>
      <c r="D23" s="131">
        <v>17025.072263323425</v>
      </c>
      <c r="E23" s="130">
        <v>9915.5587599364062</v>
      </c>
      <c r="F23" s="133">
        <v>6950.7149205979276</v>
      </c>
      <c r="G23" s="131">
        <v>2964.8438393384777</v>
      </c>
      <c r="H23" s="130">
        <v>12643.662</v>
      </c>
      <c r="I23" s="133">
        <v>10599.665183362187</v>
      </c>
      <c r="J23" s="131">
        <v>2043.9968166378121</v>
      </c>
      <c r="K23" s="130">
        <v>53474.613584395054</v>
      </c>
      <c r="L23" s="247">
        <v>48198.461759771155</v>
      </c>
      <c r="M23" s="131">
        <v>5276.1518246238975</v>
      </c>
      <c r="N23" s="130">
        <v>-14657.810992141864</v>
      </c>
      <c r="O23" s="133">
        <v>-17986.22060439266</v>
      </c>
      <c r="P23" s="131">
        <v>3328.4096122507954</v>
      </c>
      <c r="Q23" s="130">
        <v>-16839.309111347993</v>
      </c>
      <c r="R23" s="133">
        <v>-20435.116426191111</v>
      </c>
      <c r="S23" s="131">
        <v>3595.8073148431181</v>
      </c>
      <c r="T23" s="130">
        <f t="shared" si="0"/>
        <v>121575.89539916503</v>
      </c>
      <c r="U23" s="133">
        <f t="shared" si="1"/>
        <v>87341.613728147524</v>
      </c>
      <c r="V23" s="131">
        <f t="shared" si="2"/>
        <v>34234.28167101751</v>
      </c>
      <c r="W23" s="130">
        <f>T23/FABI!$C24</f>
        <v>642.57872832539658</v>
      </c>
      <c r="X23" s="133">
        <f>U23/FABI!$C24</f>
        <v>461.6364361952829</v>
      </c>
      <c r="Y23" s="131">
        <f>V23/FABI!$C24</f>
        <v>180.94229213011371</v>
      </c>
      <c r="Z23" s="130">
        <v>-2080.90465664778</v>
      </c>
      <c r="AA23" s="133">
        <v>-2080.90465664778</v>
      </c>
      <c r="AB23" s="131">
        <v>0</v>
      </c>
    </row>
    <row r="24" spans="1:28" s="192" customFormat="1">
      <c r="A24" s="33" t="s">
        <v>46</v>
      </c>
      <c r="B24" s="193">
        <v>155546.02524909558</v>
      </c>
      <c r="C24" s="225">
        <v>153694.84172142862</v>
      </c>
      <c r="D24" s="227">
        <v>1851.183527666986</v>
      </c>
      <c r="E24" s="193">
        <v>11768.687717840534</v>
      </c>
      <c r="F24" s="225">
        <v>20286.062613852511</v>
      </c>
      <c r="G24" s="227">
        <v>-8517.3748960119792</v>
      </c>
      <c r="H24" s="193">
        <v>25554.718000000001</v>
      </c>
      <c r="I24" s="225">
        <v>29486.757572722458</v>
      </c>
      <c r="J24" s="227">
        <v>-3932.0395727224573</v>
      </c>
      <c r="K24" s="193">
        <v>14252.193547473098</v>
      </c>
      <c r="L24" s="246">
        <v>24958.597662188015</v>
      </c>
      <c r="M24" s="227">
        <v>-10706.404114714918</v>
      </c>
      <c r="N24" s="193">
        <v>-49185.278670985412</v>
      </c>
      <c r="O24" s="225">
        <v>-47780.236391947445</v>
      </c>
      <c r="P24" s="227">
        <v>-1405.0422790379598</v>
      </c>
      <c r="Q24" s="193">
        <v>-61980.807106297347</v>
      </c>
      <c r="R24" s="225">
        <v>-59545.978152456926</v>
      </c>
      <c r="S24" s="227">
        <v>-2434.8289538404197</v>
      </c>
      <c r="T24" s="193">
        <f t="shared" si="0"/>
        <v>95955.538737126451</v>
      </c>
      <c r="U24" s="225">
        <f t="shared" si="1"/>
        <v>121100.0450257872</v>
      </c>
      <c r="V24" s="227">
        <f t="shared" si="2"/>
        <v>-25144.506288660748</v>
      </c>
      <c r="W24" s="193">
        <f>T24/FABI!$C25</f>
        <v>182.63330555220111</v>
      </c>
      <c r="X24" s="225">
        <f>U24/FABI!$C25</f>
        <v>230.49114013282681</v>
      </c>
      <c r="Y24" s="227">
        <f>V24/FABI!$C25</f>
        <v>-47.857834580625713</v>
      </c>
      <c r="Z24" s="193">
        <v>-1670.1712706271144</v>
      </c>
      <c r="AA24" s="225">
        <v>-1670.1712706271144</v>
      </c>
      <c r="AB24" s="227">
        <v>0</v>
      </c>
    </row>
    <row r="25" spans="1:28" s="202" customFormat="1">
      <c r="A25" s="233" t="s">
        <v>47</v>
      </c>
      <c r="B25" s="242">
        <v>66291.131558648383</v>
      </c>
      <c r="C25" s="147">
        <v>51865.183489285722</v>
      </c>
      <c r="D25" s="237">
        <v>14425.948069362656</v>
      </c>
      <c r="E25" s="242">
        <v>7356.4970668303558</v>
      </c>
      <c r="F25" s="147">
        <v>8368.5984082248742</v>
      </c>
      <c r="G25" s="237">
        <v>-1012.1013413945194</v>
      </c>
      <c r="H25" s="242">
        <v>12096.787</v>
      </c>
      <c r="I25" s="147">
        <v>12351.013750375594</v>
      </c>
      <c r="J25" s="237">
        <v>-254.22675037559495</v>
      </c>
      <c r="K25" s="242">
        <v>10742.559639944624</v>
      </c>
      <c r="L25" s="148">
        <v>13213.266179593509</v>
      </c>
      <c r="M25" s="237">
        <v>-2470.7065396488847</v>
      </c>
      <c r="N25" s="242">
        <v>-19605.569105621002</v>
      </c>
      <c r="O25" s="147">
        <v>-21015.735389674064</v>
      </c>
      <c r="P25" s="237">
        <v>1410.1662840530612</v>
      </c>
      <c r="Q25" s="242">
        <v>-20383.779672578039</v>
      </c>
      <c r="R25" s="147">
        <v>-21608.862364229059</v>
      </c>
      <c r="S25" s="237">
        <v>1225.0826916510164</v>
      </c>
      <c r="T25" s="242">
        <f t="shared" si="0"/>
        <v>56497.626487224319</v>
      </c>
      <c r="U25" s="147">
        <f t="shared" si="1"/>
        <v>43173.464073576572</v>
      </c>
      <c r="V25" s="237">
        <f t="shared" si="2"/>
        <v>13324.162413647748</v>
      </c>
      <c r="W25" s="242">
        <f>T25/FABI!$C26</f>
        <v>254.03609032025324</v>
      </c>
      <c r="X25" s="147">
        <f>U25/FABI!$C26</f>
        <v>194.12528810061409</v>
      </c>
      <c r="Y25" s="237">
        <f>V25/FABI!$C26</f>
        <v>59.910802219639152</v>
      </c>
      <c r="Z25" s="242">
        <v>-1852.6421955419423</v>
      </c>
      <c r="AA25" s="147">
        <v>-1953.6595102291615</v>
      </c>
      <c r="AB25" s="237">
        <v>101.01731468721921</v>
      </c>
    </row>
    <row r="26" spans="1:28" s="192" customFormat="1">
      <c r="A26" s="29" t="s">
        <v>48</v>
      </c>
      <c r="B26" s="150">
        <v>116222.81719734342</v>
      </c>
      <c r="C26" s="37">
        <v>93513.369567857168</v>
      </c>
      <c r="D26" s="38">
        <v>22709.447629486262</v>
      </c>
      <c r="E26" s="150">
        <v>14337.147508269485</v>
      </c>
      <c r="F26" s="37">
        <v>11279.312709237127</v>
      </c>
      <c r="G26" s="38">
        <v>3057.8347990323587</v>
      </c>
      <c r="H26" s="150">
        <v>19028.741999999998</v>
      </c>
      <c r="I26" s="37">
        <v>16843.852394511294</v>
      </c>
      <c r="J26" s="38">
        <v>2184.8896054887064</v>
      </c>
      <c r="K26" s="150">
        <v>33602.945774191947</v>
      </c>
      <c r="L26" s="149">
        <v>31882.297055532945</v>
      </c>
      <c r="M26" s="38">
        <v>1720.6487186590023</v>
      </c>
      <c r="N26" s="150">
        <v>-26682.613912795554</v>
      </c>
      <c r="O26" s="37">
        <v>-31498.195316981466</v>
      </c>
      <c r="P26" s="38">
        <v>4815.5814041859094</v>
      </c>
      <c r="Q26" s="150">
        <v>-39809.649603285347</v>
      </c>
      <c r="R26" s="37">
        <v>-46475.888727614831</v>
      </c>
      <c r="S26" s="38">
        <v>6666.2391243294778</v>
      </c>
      <c r="T26" s="150">
        <f t="shared" si="0"/>
        <v>116699.38896372392</v>
      </c>
      <c r="U26" s="37">
        <f t="shared" si="1"/>
        <v>75544.747682542249</v>
      </c>
      <c r="V26" s="38">
        <f t="shared" si="2"/>
        <v>41154.64128118167</v>
      </c>
      <c r="W26" s="150">
        <f>T26/FABI!$C27</f>
        <v>388.47998989255638</v>
      </c>
      <c r="X26" s="37">
        <f>U26/FABI!$C27</f>
        <v>251.48051825080645</v>
      </c>
      <c r="Y26" s="38">
        <f>V26/FABI!$C27</f>
        <v>136.99947164174992</v>
      </c>
      <c r="Z26" s="150">
        <v>-374.36240547173554</v>
      </c>
      <c r="AA26" s="37">
        <v>-374.36240547173554</v>
      </c>
      <c r="AB26" s="38">
        <v>0</v>
      </c>
    </row>
    <row r="27" spans="1:28" s="202" customFormat="1">
      <c r="A27" s="35" t="s">
        <v>49</v>
      </c>
      <c r="B27" s="130">
        <v>200972.48871236225</v>
      </c>
      <c r="C27" s="133">
        <v>201136.78398642858</v>
      </c>
      <c r="D27" s="131">
        <v>-164.295274066329</v>
      </c>
      <c r="E27" s="130">
        <v>15832.988525963121</v>
      </c>
      <c r="F27" s="133">
        <v>24055.733225916167</v>
      </c>
      <c r="G27" s="131">
        <v>-8222.7446999530457</v>
      </c>
      <c r="H27" s="130">
        <v>31173.469000000001</v>
      </c>
      <c r="I27" s="133">
        <v>34757.973357753006</v>
      </c>
      <c r="J27" s="131">
        <v>-3584.5043577530087</v>
      </c>
      <c r="K27" s="130">
        <v>30978.717807339959</v>
      </c>
      <c r="L27" s="247">
        <v>45067.910325471566</v>
      </c>
      <c r="M27" s="131">
        <v>-14089.192518131606</v>
      </c>
      <c r="N27" s="130">
        <v>-62877.395542304381</v>
      </c>
      <c r="O27" s="133">
        <v>-62380.820331212446</v>
      </c>
      <c r="P27" s="131">
        <v>-496.57521109193561</v>
      </c>
      <c r="Q27" s="130">
        <v>-82521.572775591136</v>
      </c>
      <c r="R27" s="133">
        <v>-80966.63355815933</v>
      </c>
      <c r="S27" s="131">
        <v>-1554.9392174317986</v>
      </c>
      <c r="T27" s="130">
        <f t="shared" si="0"/>
        <v>133558.69572776984</v>
      </c>
      <c r="U27" s="133">
        <f t="shared" si="1"/>
        <v>161670.94700619753</v>
      </c>
      <c r="V27" s="131">
        <f t="shared" si="2"/>
        <v>-28112.251278427691</v>
      </c>
      <c r="W27" s="130">
        <f>T27/FABI!$C28</f>
        <v>217.23925785258595</v>
      </c>
      <c r="X27" s="133">
        <f>U27/FABI!$C28</f>
        <v>262.96510573551973</v>
      </c>
      <c r="Y27" s="131">
        <f>V27/FABI!$C28</f>
        <v>-45.725847882933792</v>
      </c>
      <c r="Z27" s="130">
        <v>-2934.9038563274526</v>
      </c>
      <c r="AA27" s="133">
        <v>-2934.9038563274526</v>
      </c>
      <c r="AB27" s="131">
        <v>0</v>
      </c>
    </row>
    <row r="28" spans="1:28" s="192" customFormat="1">
      <c r="A28" s="33" t="s">
        <v>50</v>
      </c>
      <c r="B28" s="193">
        <v>146938.08483615005</v>
      </c>
      <c r="C28" s="225">
        <v>43505.338195714292</v>
      </c>
      <c r="D28" s="227">
        <v>103432.74664043575</v>
      </c>
      <c r="E28" s="193">
        <v>33781.030160650596</v>
      </c>
      <c r="F28" s="225">
        <v>9985.6619087872368</v>
      </c>
      <c r="G28" s="227">
        <v>23795.368251863361</v>
      </c>
      <c r="H28" s="193">
        <v>34221.932000000001</v>
      </c>
      <c r="I28" s="225">
        <v>15109.673911488217</v>
      </c>
      <c r="J28" s="227">
        <v>19112.258088511782</v>
      </c>
      <c r="K28" s="193">
        <v>75192.854520979628</v>
      </c>
      <c r="L28" s="246">
        <v>35445.546758044758</v>
      </c>
      <c r="M28" s="227">
        <v>39747.30776293487</v>
      </c>
      <c r="N28" s="193">
        <v>-12628.031708679686</v>
      </c>
      <c r="O28" s="225">
        <v>-23553.207067186464</v>
      </c>
      <c r="P28" s="227">
        <v>10925.175358506778</v>
      </c>
      <c r="Q28" s="193">
        <v>-18773.898096197776</v>
      </c>
      <c r="R28" s="225">
        <v>-34629.872405411166</v>
      </c>
      <c r="S28" s="227">
        <v>15855.974309213392</v>
      </c>
      <c r="T28" s="193">
        <f t="shared" si="0"/>
        <v>258731.9717129028</v>
      </c>
      <c r="U28" s="225">
        <f t="shared" si="1"/>
        <v>45863.141301436874</v>
      </c>
      <c r="V28" s="227">
        <f t="shared" si="2"/>
        <v>212868.83041146593</v>
      </c>
      <c r="W28" s="193">
        <f>T28/FABI!$C29</f>
        <v>962.90276037552223</v>
      </c>
      <c r="X28" s="225">
        <f>U28/FABI!$C29</f>
        <v>170.68530443407843</v>
      </c>
      <c r="Y28" s="227">
        <f>V28/FABI!$C29</f>
        <v>792.21745594144375</v>
      </c>
      <c r="Z28" s="193">
        <v>-1503.0373146489155</v>
      </c>
      <c r="AA28" s="225">
        <v>-1594.6684786895541</v>
      </c>
      <c r="AB28" s="227">
        <v>91.631164040638595</v>
      </c>
    </row>
    <row r="29" spans="1:28" s="202" customFormat="1">
      <c r="A29" s="233" t="s">
        <v>51</v>
      </c>
      <c r="B29" s="242">
        <v>72370.521261449103</v>
      </c>
      <c r="C29" s="147">
        <v>44844.350160000009</v>
      </c>
      <c r="D29" s="237">
        <v>27526.171101449087</v>
      </c>
      <c r="E29" s="242">
        <v>12571.471046765295</v>
      </c>
      <c r="F29" s="147">
        <v>6554.793181058435</v>
      </c>
      <c r="G29" s="237">
        <v>6016.6778657068608</v>
      </c>
      <c r="H29" s="242">
        <v>13252.38</v>
      </c>
      <c r="I29" s="147">
        <v>9397.7593040392621</v>
      </c>
      <c r="J29" s="237">
        <v>3854.620695960738</v>
      </c>
      <c r="K29" s="242">
        <v>23801.729633097882</v>
      </c>
      <c r="L29" s="148">
        <v>16164.955763794422</v>
      </c>
      <c r="M29" s="237">
        <v>7636.7738693034607</v>
      </c>
      <c r="N29" s="242">
        <v>-14390.343295576904</v>
      </c>
      <c r="O29" s="147">
        <v>-19735.431786839337</v>
      </c>
      <c r="P29" s="237">
        <v>5345.0884912624324</v>
      </c>
      <c r="Q29" s="242">
        <v>-17508.237535037544</v>
      </c>
      <c r="R29" s="147">
        <v>-23746.519078809502</v>
      </c>
      <c r="S29" s="237">
        <v>6238.2815437719601</v>
      </c>
      <c r="T29" s="242">
        <f t="shared" si="0"/>
        <v>90097.521110697824</v>
      </c>
      <c r="U29" s="147">
        <f t="shared" si="1"/>
        <v>33479.907543243273</v>
      </c>
      <c r="V29" s="237">
        <f t="shared" si="2"/>
        <v>56617.613567454551</v>
      </c>
      <c r="W29" s="242">
        <f>T29/FABI!$C30</f>
        <v>544.06715646556654</v>
      </c>
      <c r="X29" s="147">
        <f>U29/FABI!$C30</f>
        <v>202.17335472972991</v>
      </c>
      <c r="Y29" s="237">
        <f>V29/FABI!$C30</f>
        <v>341.89380173583669</v>
      </c>
      <c r="Z29" s="242">
        <v>-682.22063387270759</v>
      </c>
      <c r="AA29" s="147">
        <v>-708.4609381565034</v>
      </c>
      <c r="AB29" s="237">
        <v>26.240304283795762</v>
      </c>
    </row>
    <row r="30" spans="1:28" s="192" customFormat="1">
      <c r="A30" s="29" t="s">
        <v>52</v>
      </c>
      <c r="B30" s="150">
        <v>151117.09055572349</v>
      </c>
      <c r="C30" s="37">
        <v>238433.62141714289</v>
      </c>
      <c r="D30" s="38">
        <v>-87316.530861419407</v>
      </c>
      <c r="E30" s="150">
        <v>7578.473721149946</v>
      </c>
      <c r="F30" s="37">
        <v>15156.947442299892</v>
      </c>
      <c r="G30" s="38">
        <v>-7578.473721149946</v>
      </c>
      <c r="H30" s="150">
        <v>14799.25</v>
      </c>
      <c r="I30" s="37">
        <v>22252.428851464461</v>
      </c>
      <c r="J30" s="38">
        <v>-7453.1788514644613</v>
      </c>
      <c r="K30" s="150">
        <v>10619.050155470057</v>
      </c>
      <c r="L30" s="149">
        <v>20073.812737712251</v>
      </c>
      <c r="M30" s="38">
        <v>-9454.7625822421924</v>
      </c>
      <c r="N30" s="150">
        <v>-47974.072099128498</v>
      </c>
      <c r="O30" s="37">
        <v>-37282.903625110506</v>
      </c>
      <c r="P30" s="38">
        <v>-10691.168474017994</v>
      </c>
      <c r="Q30" s="150">
        <v>-61637.111474758029</v>
      </c>
      <c r="R30" s="37">
        <v>-47372.627296859981</v>
      </c>
      <c r="S30" s="38">
        <v>-14264.48417789805</v>
      </c>
      <c r="T30" s="150">
        <f t="shared" si="0"/>
        <v>74502.680858456981</v>
      </c>
      <c r="U30" s="37">
        <f t="shared" si="1"/>
        <v>211261.27952664898</v>
      </c>
      <c r="V30" s="38">
        <f t="shared" si="2"/>
        <v>-136758.59866819199</v>
      </c>
      <c r="W30" s="150">
        <f>T30/FABI!$C31</f>
        <v>188.18560459322299</v>
      </c>
      <c r="X30" s="37">
        <f>U30/FABI!$C31</f>
        <v>533.62283285336957</v>
      </c>
      <c r="Y30" s="38">
        <f>V30/FABI!$C31</f>
        <v>-345.43722826014647</v>
      </c>
      <c r="Z30" s="150">
        <v>0</v>
      </c>
      <c r="AA30" s="37">
        <v>0</v>
      </c>
      <c r="AB30" s="38">
        <v>0</v>
      </c>
    </row>
    <row r="31" spans="1:28" s="202" customFormat="1">
      <c r="A31" s="35" t="s">
        <v>53</v>
      </c>
      <c r="B31" s="130">
        <v>35766.054120063513</v>
      </c>
      <c r="C31" s="133">
        <v>10411.366836428573</v>
      </c>
      <c r="D31" s="131">
        <v>25354.687283634939</v>
      </c>
      <c r="E31" s="130">
        <v>8589.7163068360569</v>
      </c>
      <c r="F31" s="133">
        <v>2644.6612875468441</v>
      </c>
      <c r="G31" s="131">
        <v>5945.0550192892133</v>
      </c>
      <c r="H31" s="130">
        <v>8337.7260000000006</v>
      </c>
      <c r="I31" s="133">
        <v>3840.3754525032541</v>
      </c>
      <c r="J31" s="131">
        <v>4497.3505474967451</v>
      </c>
      <c r="K31" s="130">
        <v>16747.361145503233</v>
      </c>
      <c r="L31" s="247">
        <v>9019.9214338022066</v>
      </c>
      <c r="M31" s="131">
        <v>7727.4397117010258</v>
      </c>
      <c r="N31" s="130">
        <v>-3989.9538821418487</v>
      </c>
      <c r="O31" s="133">
        <v>-7295.9540581030487</v>
      </c>
      <c r="P31" s="131">
        <v>3306.0001759612005</v>
      </c>
      <c r="Q31" s="130">
        <v>-6576.8588938201638</v>
      </c>
      <c r="R31" s="133">
        <v>-11893.639961433051</v>
      </c>
      <c r="S31" s="131">
        <v>5316.7810676128875</v>
      </c>
      <c r="T31" s="130">
        <f t="shared" si="0"/>
        <v>58874.044796440794</v>
      </c>
      <c r="U31" s="133">
        <f t="shared" si="1"/>
        <v>6726.730990744778</v>
      </c>
      <c r="V31" s="131">
        <f t="shared" si="2"/>
        <v>52147.313805696016</v>
      </c>
      <c r="W31" s="130">
        <f>T31/FABI!$C32</f>
        <v>869.63138547179904</v>
      </c>
      <c r="X31" s="133">
        <f>U31/FABI!$C32</f>
        <v>99.36087135516658</v>
      </c>
      <c r="Y31" s="131">
        <f>V31/FABI!$C32</f>
        <v>770.2705141166324</v>
      </c>
      <c r="Z31" s="130">
        <v>-824.59210670896948</v>
      </c>
      <c r="AA31" s="133">
        <v>-978.01946786119947</v>
      </c>
      <c r="AB31" s="131">
        <v>153.42736115223008</v>
      </c>
    </row>
    <row r="32" spans="1:28" s="160" customFormat="1" ht="18" customHeight="1">
      <c r="A32" s="248" t="s">
        <v>5</v>
      </c>
      <c r="B32" s="249">
        <v>2580780.345675</v>
      </c>
      <c r="C32" s="250">
        <v>2580780.345675</v>
      </c>
      <c r="D32" s="251">
        <v>441443.56087384903</v>
      </c>
      <c r="E32" s="249">
        <v>274754.37800000008</v>
      </c>
      <c r="F32" s="250">
        <v>274754.37800000014</v>
      </c>
      <c r="G32" s="251">
        <v>65342.792190160944</v>
      </c>
      <c r="H32" s="249">
        <v>400000</v>
      </c>
      <c r="I32" s="250">
        <v>399999.99999999994</v>
      </c>
      <c r="J32" s="251">
        <v>48874.707233799309</v>
      </c>
      <c r="K32" s="249">
        <v>502523.91799999995</v>
      </c>
      <c r="L32" s="250">
        <v>502523.91800000001</v>
      </c>
      <c r="M32" s="251">
        <v>85351.059211926753</v>
      </c>
      <c r="N32" s="249">
        <v>-735084.723</v>
      </c>
      <c r="O32" s="250">
        <v>-735084.723</v>
      </c>
      <c r="P32" s="251">
        <v>64133.350575143711</v>
      </c>
      <c r="Q32" s="249">
        <v>-853273.16</v>
      </c>
      <c r="R32" s="250">
        <v>-853273.16</v>
      </c>
      <c r="S32" s="251">
        <v>74494.025015303225</v>
      </c>
      <c r="T32" s="249">
        <f>SUM(T6:T31)</f>
        <v>2169700.7586750002</v>
      </c>
      <c r="U32" s="250">
        <f>SUM(U6:U31)</f>
        <v>2169700.7586749997</v>
      </c>
      <c r="V32" s="251">
        <f>SUMIF(V6:V31,"&gt;0")</f>
        <v>754278.02904362697</v>
      </c>
      <c r="W32" s="249">
        <f>T32/FABI!$C33</f>
        <v>306.41595823624124</v>
      </c>
      <c r="X32" s="250">
        <f>U32/FABI!$C33</f>
        <v>306.41595823624118</v>
      </c>
      <c r="Y32" s="252">
        <f>V32/FABI!$C33</f>
        <v>106.52290373308861</v>
      </c>
      <c r="Z32" s="249">
        <v>-40855.258000000009</v>
      </c>
      <c r="AA32" s="250">
        <v>-42309.133000000002</v>
      </c>
      <c r="AB32" s="251">
        <v>1453.8750000000002</v>
      </c>
    </row>
    <row r="33" spans="1:28" s="280" customFormat="1" ht="16.5" customHeight="1">
      <c r="A33" s="277"/>
      <c r="B33" s="277"/>
      <c r="C33" s="277"/>
      <c r="D33" s="277"/>
      <c r="E33" s="277"/>
      <c r="F33" s="277"/>
      <c r="G33" s="277"/>
      <c r="H33" s="277"/>
      <c r="I33" s="277"/>
      <c r="J33" s="277"/>
      <c r="K33" s="277"/>
      <c r="L33" s="277"/>
      <c r="M33" s="277"/>
      <c r="N33" s="277"/>
      <c r="O33" s="277"/>
      <c r="P33" s="277"/>
      <c r="Q33" s="277"/>
      <c r="R33" s="277"/>
      <c r="S33" s="279"/>
      <c r="T33" s="277"/>
      <c r="U33" s="277"/>
      <c r="V33" s="279">
        <f>SUM(D32,G32,J32,M32,P32,S32)</f>
        <v>779639.49510018295</v>
      </c>
      <c r="W33" s="277"/>
      <c r="X33" s="277"/>
      <c r="Y33" s="279">
        <v>110.30989988563361</v>
      </c>
      <c r="Z33" s="278"/>
      <c r="AA33" s="277"/>
      <c r="AB33" s="279"/>
    </row>
  </sheetData>
  <phoneticPr fontId="16" type="noConversion"/>
  <pageMargins left="0.74803149606299213" right="0.43307086614173229" top="0.98425196850393704" bottom="0.59055118110236227" header="0.51181102362204722" footer="0.51181102362204722"/>
  <pageSetup paperSize="9" orientation="landscape" r:id="rId1"/>
  <headerFooter alignWithMargins="0">
    <oddHeader>&amp;L&amp;"Arial,Fett"&amp;12Kantonsanteile und Kantonsbeiträge 1995&amp;"Arial,Standard"&amp;11
&amp;"Arial,Fett"&amp;10in 1000 Franken</oddHeader>
  </headerFooter>
  <colBreaks count="1" manualBreakCount="1">
    <brk id="25" max="1048575" man="1"/>
  </colBreaks>
  <customProperties>
    <customPr name="Epm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D471-87D4-46BD-A990-8EAE35FAE344}">
  <dimension ref="A2:B28"/>
  <sheetViews>
    <sheetView workbookViewId="0">
      <selection activeCell="A50" sqref="A50"/>
    </sheetView>
  </sheetViews>
  <sheetFormatPr baseColWidth="10" defaultRowHeight="14"/>
  <cols>
    <col min="1" max="1" width="4.5" customWidth="1"/>
    <col min="2" max="2" width="6.83203125" customWidth="1"/>
    <col min="12" max="12" width="8" customWidth="1"/>
  </cols>
  <sheetData>
    <row r="2" spans="1:2">
      <c r="A2" s="151"/>
      <c r="B2" s="151"/>
    </row>
    <row r="3" spans="1:2">
      <c r="A3" s="253" t="s">
        <v>36</v>
      </c>
      <c r="B3" s="254">
        <v>-869.31535034708577</v>
      </c>
    </row>
    <row r="4" spans="1:2">
      <c r="A4" s="253" t="s">
        <v>39</v>
      </c>
      <c r="B4" s="254">
        <v>-395.51413762909499</v>
      </c>
    </row>
    <row r="5" spans="1:2">
      <c r="A5" s="253" t="s">
        <v>52</v>
      </c>
      <c r="B5" s="254">
        <v>-345.43767281685291</v>
      </c>
    </row>
    <row r="6" spans="1:2">
      <c r="A6" s="253" t="s">
        <v>28</v>
      </c>
      <c r="B6" s="254">
        <v>-305.19568785345308</v>
      </c>
    </row>
    <row r="7" spans="1:2">
      <c r="A7" s="253" t="s">
        <v>40</v>
      </c>
      <c r="B7" s="254">
        <v>-88.906202453939258</v>
      </c>
    </row>
    <row r="8" spans="1:2">
      <c r="A8" s="253" t="s">
        <v>34</v>
      </c>
      <c r="B8" s="254">
        <v>-2.6140651518123379</v>
      </c>
    </row>
    <row r="9" spans="1:2">
      <c r="A9" s="253" t="s">
        <v>46</v>
      </c>
      <c r="B9" s="254">
        <v>14.309862345899484</v>
      </c>
    </row>
    <row r="10" spans="1:2">
      <c r="A10" s="253" t="s">
        <v>49</v>
      </c>
      <c r="B10" s="254">
        <v>107.11522584387681</v>
      </c>
    </row>
    <row r="11" spans="1:2">
      <c r="A11" s="253" t="s">
        <v>41</v>
      </c>
      <c r="B11" s="254">
        <v>116.84645241513884</v>
      </c>
    </row>
    <row r="12" spans="1:2">
      <c r="A12" s="253" t="s">
        <v>44</v>
      </c>
      <c r="B12" s="254">
        <v>148.87274065420294</v>
      </c>
    </row>
    <row r="13" spans="1:2">
      <c r="A13" s="253" t="s">
        <v>38</v>
      </c>
      <c r="B13" s="254">
        <v>159.085771392895</v>
      </c>
    </row>
    <row r="14" spans="1:2">
      <c r="A14" s="253" t="s">
        <v>35</v>
      </c>
      <c r="B14" s="254">
        <v>170.52941435626801</v>
      </c>
    </row>
    <row r="15" spans="1:2">
      <c r="A15" s="253" t="s">
        <v>47</v>
      </c>
      <c r="B15" s="254">
        <v>174.71594946449778</v>
      </c>
    </row>
    <row r="16" spans="1:2">
      <c r="A16" s="253" t="s">
        <v>32</v>
      </c>
      <c r="B16" s="254">
        <v>178.94635769463119</v>
      </c>
    </row>
    <row r="17" spans="1:2">
      <c r="A17" s="253" t="s">
        <v>30</v>
      </c>
      <c r="B17" s="254">
        <v>326.59295005706684</v>
      </c>
    </row>
    <row r="18" spans="1:2">
      <c r="A18" s="253" t="s">
        <v>29</v>
      </c>
      <c r="B18" s="254">
        <v>380.67636931531337</v>
      </c>
    </row>
    <row r="19" spans="1:2">
      <c r="A19" s="253" t="s">
        <v>42</v>
      </c>
      <c r="B19" s="254">
        <v>399.5109447683401</v>
      </c>
    </row>
    <row r="20" spans="1:2">
      <c r="A20" s="253" t="s">
        <v>48</v>
      </c>
      <c r="B20" s="254">
        <v>466.95235424344224</v>
      </c>
    </row>
    <row r="21" spans="1:2">
      <c r="A21" s="253" t="s">
        <v>45</v>
      </c>
      <c r="B21" s="254">
        <v>583.12009734729929</v>
      </c>
    </row>
    <row r="22" spans="1:2">
      <c r="A22" s="253" t="s">
        <v>37</v>
      </c>
      <c r="B22" s="254">
        <v>589.91995835552211</v>
      </c>
    </row>
    <row r="23" spans="1:2">
      <c r="A23" s="253" t="s">
        <v>43</v>
      </c>
      <c r="B23" s="254">
        <v>705.74982909730625</v>
      </c>
    </row>
    <row r="24" spans="1:2">
      <c r="A24" s="253" t="s">
        <v>51</v>
      </c>
      <c r="B24" s="254">
        <v>765.84479393077106</v>
      </c>
    </row>
    <row r="25" spans="1:2">
      <c r="A25" s="253" t="s">
        <v>33</v>
      </c>
      <c r="B25" s="254">
        <v>915.97871017104717</v>
      </c>
    </row>
    <row r="26" spans="1:2">
      <c r="A26" s="253" t="s">
        <v>50</v>
      </c>
      <c r="B26" s="254">
        <v>1143.4609858040619</v>
      </c>
    </row>
    <row r="27" spans="1:2">
      <c r="A27" s="253" t="s">
        <v>31</v>
      </c>
      <c r="B27" s="254">
        <v>1438.1124207556727</v>
      </c>
    </row>
    <row r="28" spans="1:2">
      <c r="A28" s="253" t="s">
        <v>53</v>
      </c>
      <c r="B28" s="254">
        <v>1448.2547849582247</v>
      </c>
    </row>
  </sheetData>
  <phoneticPr fontId="16" type="noConversion"/>
  <pageMargins left="0.78740157480314965" right="0.59055118110236227" top="0.78740157480314965" bottom="0.78740157480314965" header="0.51181102362204722" footer="0.51181102362204722"/>
  <pageSetup paperSize="9" orientation="landscape" r:id="rId1"/>
  <headerFooter alignWithMargins="0"/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FABI</vt:lpstr>
      <vt:lpstr>Rubrik</vt:lpstr>
      <vt:lpstr>Sub (FK)</vt:lpstr>
      <vt:lpstr>Detail FKZ</vt:lpstr>
      <vt:lpstr>Anteile</vt:lpstr>
      <vt:lpstr>Grafik</vt:lpstr>
      <vt:lpstr>Anteile!Drucktitel</vt:lpstr>
      <vt:lpstr>'Detail FKZ'!Drucktitel</vt:lpstr>
    </vt:vector>
  </TitlesOfParts>
  <Company>BIT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Zuppinger Tina EFV</dc:creator>
  <cp:lastModifiedBy>Gilliéron Martine EFV</cp:lastModifiedBy>
  <cp:lastPrinted>2019-10-31T12:58:48Z</cp:lastPrinted>
  <dcterms:created xsi:type="dcterms:W3CDTF">2010-01-13T11:23:33Z</dcterms:created>
  <dcterms:modified xsi:type="dcterms:W3CDTF">2025-04-30T06:59:05Z</dcterms:modified>
</cp:coreProperties>
</file>