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D13D5104-47A5-4D32-9BB4-AB6C326937F4}" xr6:coauthVersionLast="47" xr6:coauthVersionMax="47" xr10:uidLastSave="{00000000-0000-0000-0000-000000000000}"/>
  <bookViews>
    <workbookView xWindow="-110" yWindow="-110" windowWidth="38620" windowHeight="21100" xr2:uid="{FE678D2D-7F4B-4C07-BA7C-53B44673472C}"/>
  </bookViews>
  <sheets>
    <sheet name="RESULT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33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C32" i="1"/>
  <c r="F15" i="1" l="1"/>
  <c r="F11" i="1"/>
  <c r="F19" i="1"/>
  <c r="F27" i="1"/>
  <c r="F28" i="1"/>
  <c r="F12" i="1"/>
  <c r="F7" i="1"/>
  <c r="F14" i="1"/>
  <c r="F22" i="1"/>
  <c r="F30" i="1"/>
  <c r="F26" i="1"/>
  <c r="F18" i="1"/>
  <c r="F8" i="1"/>
  <c r="F16" i="1"/>
  <c r="F24" i="1"/>
  <c r="F10" i="1"/>
  <c r="F9" i="1"/>
  <c r="F17" i="1"/>
  <c r="F25" i="1"/>
  <c r="F20" i="1"/>
  <c r="F21" i="1"/>
  <c r="F13" i="1"/>
  <c r="F31" i="1"/>
  <c r="F23" i="1"/>
  <c r="F29" i="1"/>
  <c r="F6" i="1"/>
  <c r="G22" i="1" l="1"/>
  <c r="F34" i="1"/>
  <c r="G30" i="1" s="1"/>
  <c r="G25" i="1" l="1"/>
  <c r="G23" i="1"/>
  <c r="G7" i="1"/>
  <c r="G11" i="1"/>
  <c r="G31" i="1"/>
  <c r="G6" i="1"/>
  <c r="G8" i="1"/>
  <c r="G17" i="1"/>
  <c r="G26" i="1"/>
  <c r="G16" i="1"/>
  <c r="G29" i="1"/>
  <c r="G18" i="1"/>
  <c r="G28" i="1"/>
  <c r="G15" i="1"/>
  <c r="G12" i="1"/>
  <c r="G9" i="1"/>
  <c r="G13" i="1"/>
  <c r="G20" i="1"/>
  <c r="G14" i="1"/>
  <c r="G27" i="1"/>
  <c r="G19" i="1"/>
  <c r="G24" i="1"/>
  <c r="G21" i="1"/>
  <c r="G10" i="1"/>
  <c r="H8" i="1" l="1"/>
  <c r="H26" i="1"/>
  <c r="H21" i="1"/>
  <c r="H15" i="1"/>
  <c r="H19" i="1"/>
  <c r="H27" i="1"/>
  <c r="H7" i="1"/>
  <c r="H13" i="1"/>
  <c r="H24" i="1"/>
  <c r="G32" i="1"/>
  <c r="H6" i="1"/>
  <c r="H28" i="1"/>
  <c r="H31" i="1"/>
  <c r="H18" i="1"/>
  <c r="H11" i="1"/>
  <c r="H14" i="1"/>
  <c r="H29" i="1"/>
  <c r="H20" i="1"/>
  <c r="H16" i="1"/>
  <c r="H23" i="1"/>
  <c r="H25" i="1"/>
  <c r="H10" i="1"/>
  <c r="H9" i="1"/>
  <c r="H17" i="1"/>
  <c r="H30" i="1" l="1"/>
  <c r="H32" i="1" s="1"/>
  <c r="H22" i="1"/>
  <c r="H12" i="1"/>
</calcChain>
</file>

<file path=xl/sharedStrings.xml><?xml version="1.0" encoding="utf-8"?>
<sst xmlns="http://schemas.openxmlformats.org/spreadsheetml/2006/main" count="38" uniqueCount="38">
  <si>
    <t>Kant Nr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</si>
  <si>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</si>
  <si>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</si>
  <si>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</si>
  <si>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</si>
  <si>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</si>
  <si>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</si>
  <si>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</si>
  <si>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</si>
  <si>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</si>
  <si>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</si>
  <si>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</si>
  <si>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</si>
  <si>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</si>
  <si>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</si>
  <si>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</si>
  <si>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</si>
  <si>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</si>
  <si>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</si>
  <si>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</si>
  <si>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</si>
  <si>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</si>
  <si>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</si>
  <si>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</si>
  <si>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</si>
  <si>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</si>
  <si>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</si>
  <si>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</si>
  <si>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Mittelwert</t>
  </si>
  <si>
    <t>Minimum</t>
  </si>
  <si>
    <t>Summe</t>
  </si>
  <si>
    <t>Ausgleichssumme</t>
  </si>
  <si>
    <t>MASSGEBENDE WOHNBEVÖLKERUNG 2005</t>
  </si>
  <si>
    <t>LASTENINDEX 2005</t>
  </si>
  <si>
    <t>GERUNDETER LASTENINDEX 2005</t>
  </si>
  <si>
    <t>MASSZAHL LASTEN 2005</t>
  </si>
  <si>
    <t>MASSGEBENDE SONDERLASTEN 2005</t>
  </si>
  <si>
    <t>BEITRÄGE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</si>
</sst>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3" x14ac:knownFonts="1">
    <font>
      <sz val="10"/>
      <name val="Arial"/>
    </font>
    <font>
      <b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170" fontId="0" fillId="0" borderId="1" xfId="0" applyNumberForma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70" fontId="1" fillId="0" borderId="1" xfId="0" applyNumberFormat="1" applyFont="1" applyBorder="1" applyAlignment="1">
      <alignment wrapText="1"/>
    </xf>
    <xf numFmtId="3" fontId="0" fillId="0" borderId="1" xfId="0" applyNumberFormat="1" applyBorder="1" applyAlignment="1" applyProtection="1">
      <alignment wrapText="1"/>
      <protection locked="0"/>
    </xf>
    <xf numFmtId="170" fontId="0" fillId="0" borderId="1" xfId="0" applyNumberFormat="1" applyBorder="1" applyAlignment="1" applyProtection="1">
      <alignment wrapText="1"/>
      <protection locked="0"/>
    </xf>
    <xf numFmtId="3" fontId="1" fillId="2" borderId="1" xfId="0" applyNumberFormat="1" applyFont="1" applyFill="1" applyBorder="1" applyAlignment="1" applyProtection="1">
      <alignment wrapText="1"/>
      <protection locked="0"/>
    </xf>
  </cellXfs>
  <cellStyles count="1">
    <cellStyle name="Standard" xfId="0" builtinId="0"/>
  </cellStyles>
  <dxfs count="2">
    <dxf>
      <fill>
        <patternFill patternType="lightUp">
          <fgColor indexed="39"/>
          <bgColor indexed="65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AA00-73A6-4127-BF7B-BE736BADF643}">
  <dimension ref="A5:H35"/>
  <sheetViews>
    <sheetView tabSelected="1" workbookViewId="0">
      <selection activeCell="I22" sqref="I22"/>
    </sheetView>
  </sheetViews>
  <sheetFormatPr baseColWidth="10" defaultColWidth="16.54296875" defaultRowHeight="12.5" x14ac:dyDescent="0.25"/>
  <cols>
    <col min="1" max="1" width="9" style="1" customWidth="1"/>
    <col min="2" max="2" width="17.7265625" style="1" customWidth="1"/>
    <col min="3" max="3" width="21.453125" style="1" customWidth="1"/>
    <col min="4" max="16384" width="16.54296875" style="1"/>
  </cols>
  <sheetData>
    <row r="5" spans="1:8" ht="39" x14ac:dyDescent="0.3">
      <c r="A5" s="2" t="s">
        <v>0</v>
      </c>
      <c r="B5" s="2" t="s">
        <v>1</v>
      </c>
      <c r="C5" s="2" t="s">
        <v>32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</row>
    <row r="6" spans="1:8" x14ac:dyDescent="0.25">
      <c r="A6" s="4">
        <v>1</v>
      </c>
      <c r="B6" s="4" t="s">
        <v>2</v>
      </c>
      <c r="C6" s="9">
        <v>1241312</v>
      </c>
      <c r="D6" s="10">
        <v>6.7451932654867317</v>
      </c>
      <c r="E6" s="6">
        <f>ROUND(D6,3)</f>
        <v>6.7450000000000001</v>
      </c>
      <c r="F6" s="6">
        <f>E6-E$33</f>
        <v>6.7080000000000002</v>
      </c>
      <c r="G6" s="5">
        <f t="shared" ref="G6:G31" si="0">IF(F6&gt;F$34,C6*(F6-F$34),0)</f>
        <v>6010814.6461538458</v>
      </c>
      <c r="H6" s="5">
        <f>G6/G$32*G$35</f>
        <v>53977872.855014816</v>
      </c>
    </row>
    <row r="7" spans="1:8" x14ac:dyDescent="0.25">
      <c r="A7" s="4">
        <v>2</v>
      </c>
      <c r="B7" s="4" t="s">
        <v>3</v>
      </c>
      <c r="C7" s="9">
        <v>949590</v>
      </c>
      <c r="D7" s="10">
        <v>1.9492061664710136</v>
      </c>
      <c r="E7" s="6">
        <f t="shared" ref="E7:E31" si="1">ROUND(D7,3)</f>
        <v>1.9490000000000001</v>
      </c>
      <c r="F7" s="6">
        <f t="shared" ref="F7:F31" si="2">E7-E$33</f>
        <v>1.9120000000000001</v>
      </c>
      <c r="G7" s="5">
        <f t="shared" si="0"/>
        <v>43973.321538461612</v>
      </c>
      <c r="H7" s="5">
        <f t="shared" ref="H7:H31" si="3">G7/G$32*G$35</f>
        <v>394885.96783375402</v>
      </c>
    </row>
    <row r="8" spans="1:8" x14ac:dyDescent="0.25">
      <c r="A8" s="4">
        <v>3</v>
      </c>
      <c r="B8" s="4" t="s">
        <v>4</v>
      </c>
      <c r="C8" s="9">
        <v>351889</v>
      </c>
      <c r="D8" s="10">
        <v>1.6125371248983027</v>
      </c>
      <c r="E8" s="6">
        <f t="shared" si="1"/>
        <v>1.613</v>
      </c>
      <c r="F8" s="6">
        <f t="shared" si="2"/>
        <v>1.5760000000000001</v>
      </c>
      <c r="G8" s="5">
        <f t="shared" si="0"/>
        <v>0</v>
      </c>
      <c r="H8" s="5">
        <f t="shared" si="3"/>
        <v>0</v>
      </c>
    </row>
    <row r="9" spans="1:8" x14ac:dyDescent="0.25">
      <c r="A9" s="4">
        <v>4</v>
      </c>
      <c r="B9" s="4" t="s">
        <v>5</v>
      </c>
      <c r="C9" s="9">
        <v>35209</v>
      </c>
      <c r="D9" s="10">
        <v>0.25394610780223109</v>
      </c>
      <c r="E9" s="6">
        <f t="shared" si="1"/>
        <v>0.254</v>
      </c>
      <c r="F9" s="6">
        <f t="shared" si="2"/>
        <v>0.217</v>
      </c>
      <c r="G9" s="5">
        <f t="shared" si="0"/>
        <v>0</v>
      </c>
      <c r="H9" s="5">
        <f t="shared" si="3"/>
        <v>0</v>
      </c>
    </row>
    <row r="10" spans="1:8" x14ac:dyDescent="0.25">
      <c r="A10" s="4">
        <v>5</v>
      </c>
      <c r="B10" s="4" t="s">
        <v>6</v>
      </c>
      <c r="C10" s="9">
        <v>133227</v>
      </c>
      <c r="D10" s="10">
        <v>0.57030987734961325</v>
      </c>
      <c r="E10" s="6">
        <f t="shared" si="1"/>
        <v>0.56999999999999995</v>
      </c>
      <c r="F10" s="6">
        <f t="shared" si="2"/>
        <v>0.53299999999999992</v>
      </c>
      <c r="G10" s="5">
        <f t="shared" si="0"/>
        <v>0</v>
      </c>
      <c r="H10" s="5">
        <f t="shared" si="3"/>
        <v>0</v>
      </c>
    </row>
    <row r="11" spans="1:8" x14ac:dyDescent="0.25">
      <c r="A11" s="4">
        <v>6</v>
      </c>
      <c r="B11" s="4" t="s">
        <v>7</v>
      </c>
      <c r="C11" s="9">
        <v>32961</v>
      </c>
      <c r="D11" s="10">
        <v>0.19635416288803123</v>
      </c>
      <c r="E11" s="6">
        <f t="shared" si="1"/>
        <v>0.19600000000000001</v>
      </c>
      <c r="F11" s="6">
        <f t="shared" si="2"/>
        <v>0.159</v>
      </c>
      <c r="G11" s="5">
        <f t="shared" si="0"/>
        <v>0</v>
      </c>
      <c r="H11" s="5">
        <f t="shared" si="3"/>
        <v>0</v>
      </c>
    </row>
    <row r="12" spans="1:8" x14ac:dyDescent="0.25">
      <c r="A12" s="4">
        <v>7</v>
      </c>
      <c r="B12" s="4" t="s">
        <v>8</v>
      </c>
      <c r="C12" s="9">
        <v>38736</v>
      </c>
      <c r="D12" s="10">
        <v>0.42948734945201855</v>
      </c>
      <c r="E12" s="6">
        <f t="shared" si="1"/>
        <v>0.42899999999999999</v>
      </c>
      <c r="F12" s="6">
        <f t="shared" si="2"/>
        <v>0.39200000000000002</v>
      </c>
      <c r="G12" s="5">
        <f t="shared" si="0"/>
        <v>0</v>
      </c>
      <c r="H12" s="5">
        <f t="shared" si="3"/>
        <v>0</v>
      </c>
    </row>
    <row r="13" spans="1:8" x14ac:dyDescent="0.25">
      <c r="A13" s="4">
        <v>8</v>
      </c>
      <c r="B13" s="4" t="s">
        <v>9</v>
      </c>
      <c r="C13" s="9">
        <v>38322</v>
      </c>
      <c r="D13" s="10">
        <v>0.16853748709623392</v>
      </c>
      <c r="E13" s="6">
        <f t="shared" si="1"/>
        <v>0.16900000000000001</v>
      </c>
      <c r="F13" s="6">
        <f t="shared" si="2"/>
        <v>0.13200000000000001</v>
      </c>
      <c r="G13" s="5">
        <f t="shared" si="0"/>
        <v>0</v>
      </c>
      <c r="H13" s="5">
        <f t="shared" si="3"/>
        <v>0</v>
      </c>
    </row>
    <row r="14" spans="1:8" x14ac:dyDescent="0.25">
      <c r="A14" s="4">
        <v>9</v>
      </c>
      <c r="B14" s="4" t="s">
        <v>10</v>
      </c>
      <c r="C14" s="9">
        <v>102407</v>
      </c>
      <c r="D14" s="10">
        <v>1.5028642376003045</v>
      </c>
      <c r="E14" s="6">
        <f t="shared" si="1"/>
        <v>1.5029999999999999</v>
      </c>
      <c r="F14" s="6">
        <f t="shared" si="2"/>
        <v>1.466</v>
      </c>
      <c r="G14" s="5">
        <f t="shared" si="0"/>
        <v>0</v>
      </c>
      <c r="H14" s="5">
        <f t="shared" si="3"/>
        <v>0</v>
      </c>
    </row>
    <row r="15" spans="1:8" x14ac:dyDescent="0.25">
      <c r="A15" s="4">
        <v>10</v>
      </c>
      <c r="B15" s="4" t="s">
        <v>11</v>
      </c>
      <c r="C15" s="9">
        <v>243400</v>
      </c>
      <c r="D15" s="10">
        <v>0.79031626175620551</v>
      </c>
      <c r="E15" s="6">
        <f t="shared" si="1"/>
        <v>0.79</v>
      </c>
      <c r="F15" s="6">
        <f t="shared" si="2"/>
        <v>0.753</v>
      </c>
      <c r="G15" s="5">
        <f t="shared" si="0"/>
        <v>0</v>
      </c>
      <c r="H15" s="5">
        <f t="shared" si="3"/>
        <v>0</v>
      </c>
    </row>
    <row r="16" spans="1:8" x14ac:dyDescent="0.25">
      <c r="A16" s="4">
        <v>11</v>
      </c>
      <c r="B16" s="4" t="s">
        <v>12</v>
      </c>
      <c r="C16" s="9">
        <v>246280</v>
      </c>
      <c r="D16" s="10">
        <v>0.76926697029745394</v>
      </c>
      <c r="E16" s="6">
        <f t="shared" si="1"/>
        <v>0.76900000000000002</v>
      </c>
      <c r="F16" s="6">
        <f t="shared" si="2"/>
        <v>0.73199999999999998</v>
      </c>
      <c r="G16" s="5">
        <f t="shared" si="0"/>
        <v>0</v>
      </c>
      <c r="H16" s="5">
        <f t="shared" si="3"/>
        <v>0</v>
      </c>
    </row>
    <row r="17" spans="1:8" x14ac:dyDescent="0.25">
      <c r="A17" s="4">
        <v>12</v>
      </c>
      <c r="B17" s="4" t="s">
        <v>13</v>
      </c>
      <c r="C17" s="9">
        <v>186719</v>
      </c>
      <c r="D17" s="10">
        <v>13.312546932634794</v>
      </c>
      <c r="E17" s="6">
        <f t="shared" si="1"/>
        <v>13.313000000000001</v>
      </c>
      <c r="F17" s="6">
        <f t="shared" si="2"/>
        <v>13.276</v>
      </c>
      <c r="G17" s="5">
        <f t="shared" si="0"/>
        <v>2130521.2420000001</v>
      </c>
      <c r="H17" s="5">
        <f t="shared" si="3"/>
        <v>19132349.188170396</v>
      </c>
    </row>
    <row r="18" spans="1:8" x14ac:dyDescent="0.25">
      <c r="A18" s="4">
        <v>13</v>
      </c>
      <c r="B18" s="4" t="s">
        <v>14</v>
      </c>
      <c r="C18" s="9">
        <v>262949</v>
      </c>
      <c r="D18" s="10">
        <v>1.2522783111889355</v>
      </c>
      <c r="E18" s="6">
        <f t="shared" si="1"/>
        <v>1.252</v>
      </c>
      <c r="F18" s="6">
        <f t="shared" si="2"/>
        <v>1.2150000000000001</v>
      </c>
      <c r="G18" s="5">
        <f t="shared" si="0"/>
        <v>0</v>
      </c>
      <c r="H18" s="5">
        <f t="shared" si="3"/>
        <v>0</v>
      </c>
    </row>
    <row r="19" spans="1:8" x14ac:dyDescent="0.25">
      <c r="A19" s="4">
        <v>14</v>
      </c>
      <c r="B19" s="4" t="s">
        <v>15</v>
      </c>
      <c r="C19" s="9">
        <v>73834</v>
      </c>
      <c r="D19" s="10">
        <v>1.3269401020508638</v>
      </c>
      <c r="E19" s="6">
        <f t="shared" si="1"/>
        <v>1.327</v>
      </c>
      <c r="F19" s="6">
        <f t="shared" si="2"/>
        <v>1.29</v>
      </c>
      <c r="G19" s="5">
        <f t="shared" si="0"/>
        <v>0</v>
      </c>
      <c r="H19" s="5">
        <f t="shared" si="3"/>
        <v>0</v>
      </c>
    </row>
    <row r="20" spans="1:8" x14ac:dyDescent="0.25">
      <c r="A20" s="4">
        <v>15</v>
      </c>
      <c r="B20" s="4" t="s">
        <v>16</v>
      </c>
      <c r="C20" s="9">
        <v>53097</v>
      </c>
      <c r="D20" s="10">
        <v>0.39899456310490816</v>
      </c>
      <c r="E20" s="6">
        <f t="shared" si="1"/>
        <v>0.39900000000000002</v>
      </c>
      <c r="F20" s="6">
        <f t="shared" si="2"/>
        <v>0.36200000000000004</v>
      </c>
      <c r="G20" s="5">
        <f t="shared" si="0"/>
        <v>0</v>
      </c>
      <c r="H20" s="5">
        <f t="shared" si="3"/>
        <v>0</v>
      </c>
    </row>
    <row r="21" spans="1:8" x14ac:dyDescent="0.25">
      <c r="A21" s="4">
        <v>16</v>
      </c>
      <c r="B21" s="4" t="s">
        <v>17</v>
      </c>
      <c r="C21" s="9">
        <v>14985</v>
      </c>
      <c r="D21" s="10">
        <v>3.7146854001389167E-2</v>
      </c>
      <c r="E21" s="6">
        <f t="shared" si="1"/>
        <v>3.6999999999999998E-2</v>
      </c>
      <c r="F21" s="6">
        <f t="shared" si="2"/>
        <v>0</v>
      </c>
      <c r="G21" s="5">
        <f t="shared" si="0"/>
        <v>0</v>
      </c>
      <c r="H21" s="5">
        <f t="shared" si="3"/>
        <v>0</v>
      </c>
    </row>
    <row r="22" spans="1:8" x14ac:dyDescent="0.25">
      <c r="A22" s="4">
        <v>17</v>
      </c>
      <c r="B22" s="4" t="s">
        <v>18</v>
      </c>
      <c r="C22" s="9">
        <v>455251</v>
      </c>
      <c r="D22" s="10">
        <v>1.4760514760331775</v>
      </c>
      <c r="E22" s="6">
        <f t="shared" si="1"/>
        <v>1.476</v>
      </c>
      <c r="F22" s="6">
        <f t="shared" si="2"/>
        <v>1.4390000000000001</v>
      </c>
      <c r="G22" s="5">
        <f t="shared" si="0"/>
        <v>0</v>
      </c>
      <c r="H22" s="5">
        <f t="shared" si="3"/>
        <v>0</v>
      </c>
    </row>
    <row r="23" spans="1:8" x14ac:dyDescent="0.25">
      <c r="A23" s="4">
        <v>18</v>
      </c>
      <c r="B23" s="4" t="s">
        <v>19</v>
      </c>
      <c r="C23" s="9">
        <v>185771</v>
      </c>
      <c r="D23" s="10">
        <v>0.58758757848398513</v>
      </c>
      <c r="E23" s="6">
        <f t="shared" si="1"/>
        <v>0.58799999999999997</v>
      </c>
      <c r="F23" s="6">
        <f t="shared" si="2"/>
        <v>0.55099999999999993</v>
      </c>
      <c r="G23" s="5">
        <f t="shared" si="0"/>
        <v>0</v>
      </c>
      <c r="H23" s="5">
        <f t="shared" si="3"/>
        <v>0</v>
      </c>
    </row>
    <row r="24" spans="1:8" x14ac:dyDescent="0.25">
      <c r="A24" s="4">
        <v>19</v>
      </c>
      <c r="B24" s="4" t="s">
        <v>20</v>
      </c>
      <c r="C24" s="9">
        <v>555782</v>
      </c>
      <c r="D24" s="10">
        <v>0.70121419525329665</v>
      </c>
      <c r="E24" s="6">
        <f t="shared" si="1"/>
        <v>0.70099999999999996</v>
      </c>
      <c r="F24" s="6">
        <f t="shared" si="2"/>
        <v>0.66399999999999992</v>
      </c>
      <c r="G24" s="5">
        <f t="shared" si="0"/>
        <v>0</v>
      </c>
      <c r="H24" s="5">
        <f t="shared" si="3"/>
        <v>0</v>
      </c>
    </row>
    <row r="25" spans="1:8" x14ac:dyDescent="0.25">
      <c r="A25" s="4">
        <v>20</v>
      </c>
      <c r="B25" s="4" t="s">
        <v>21</v>
      </c>
      <c r="C25" s="9">
        <v>229904</v>
      </c>
      <c r="D25" s="10">
        <v>0.61983590708747105</v>
      </c>
      <c r="E25" s="6">
        <f t="shared" si="1"/>
        <v>0.62</v>
      </c>
      <c r="F25" s="6">
        <f t="shared" si="2"/>
        <v>0.58299999999999996</v>
      </c>
      <c r="G25" s="5">
        <f t="shared" si="0"/>
        <v>0</v>
      </c>
      <c r="H25" s="5">
        <f t="shared" si="3"/>
        <v>0</v>
      </c>
    </row>
    <row r="26" spans="1:8" x14ac:dyDescent="0.25">
      <c r="A26" s="4">
        <v>21</v>
      </c>
      <c r="B26" s="4" t="s">
        <v>22</v>
      </c>
      <c r="C26" s="9">
        <v>315256</v>
      </c>
      <c r="D26" s="10">
        <v>1.1456766476517397</v>
      </c>
      <c r="E26" s="6">
        <f t="shared" si="1"/>
        <v>1.1459999999999999</v>
      </c>
      <c r="F26" s="6">
        <f t="shared" si="2"/>
        <v>1.109</v>
      </c>
      <c r="G26" s="5">
        <f t="shared" si="0"/>
        <v>0</v>
      </c>
      <c r="H26" s="5">
        <f t="shared" si="3"/>
        <v>0</v>
      </c>
    </row>
    <row r="27" spans="1:8" x14ac:dyDescent="0.25">
      <c r="A27" s="4">
        <v>22</v>
      </c>
      <c r="B27" s="4" t="s">
        <v>23</v>
      </c>
      <c r="C27" s="9">
        <v>631039</v>
      </c>
      <c r="D27" s="10">
        <v>2.3986832926858859</v>
      </c>
      <c r="E27" s="6">
        <f t="shared" si="1"/>
        <v>2.399</v>
      </c>
      <c r="F27" s="6">
        <f t="shared" si="2"/>
        <v>2.3620000000000001</v>
      </c>
      <c r="G27" s="5">
        <f t="shared" si="0"/>
        <v>313189.50984615384</v>
      </c>
      <c r="H27" s="5">
        <f t="shared" si="3"/>
        <v>2812481.258728771</v>
      </c>
    </row>
    <row r="28" spans="1:8" x14ac:dyDescent="0.25">
      <c r="A28" s="4">
        <v>23</v>
      </c>
      <c r="B28" s="4" t="s">
        <v>24</v>
      </c>
      <c r="C28" s="9">
        <v>281345</v>
      </c>
      <c r="D28" s="10">
        <v>0.50107996369305075</v>
      </c>
      <c r="E28" s="6">
        <f t="shared" si="1"/>
        <v>0.501</v>
      </c>
      <c r="F28" s="6">
        <f t="shared" si="2"/>
        <v>0.46400000000000002</v>
      </c>
      <c r="G28" s="5">
        <f t="shared" si="0"/>
        <v>0</v>
      </c>
      <c r="H28" s="5">
        <f t="shared" si="3"/>
        <v>0</v>
      </c>
    </row>
    <row r="29" spans="1:8" x14ac:dyDescent="0.25">
      <c r="A29" s="4">
        <v>24</v>
      </c>
      <c r="B29" s="4" t="s">
        <v>25</v>
      </c>
      <c r="C29" s="9">
        <v>166767</v>
      </c>
      <c r="D29" s="10">
        <v>1.3246440173272898</v>
      </c>
      <c r="E29" s="6">
        <f t="shared" si="1"/>
        <v>1.325</v>
      </c>
      <c r="F29" s="6">
        <f t="shared" si="2"/>
        <v>1.288</v>
      </c>
      <c r="G29" s="5">
        <f t="shared" si="0"/>
        <v>0</v>
      </c>
      <c r="H29" s="5">
        <f t="shared" si="3"/>
        <v>0</v>
      </c>
    </row>
    <row r="30" spans="1:8" x14ac:dyDescent="0.25">
      <c r="A30" s="4">
        <v>25</v>
      </c>
      <c r="B30" s="4" t="s">
        <v>26</v>
      </c>
      <c r="C30" s="9">
        <v>418747</v>
      </c>
      <c r="D30" s="10">
        <v>9.1675233186399616</v>
      </c>
      <c r="E30" s="6">
        <f t="shared" si="1"/>
        <v>9.1679999999999993</v>
      </c>
      <c r="F30" s="6">
        <f t="shared" si="2"/>
        <v>9.1309999999999985</v>
      </c>
      <c r="G30" s="5">
        <f t="shared" si="0"/>
        <v>3042325.8002307685</v>
      </c>
      <c r="H30" s="5">
        <f t="shared" si="3"/>
        <v>27320469.003892232</v>
      </c>
    </row>
    <row r="31" spans="1:8" x14ac:dyDescent="0.25">
      <c r="A31" s="4">
        <v>26</v>
      </c>
      <c r="B31" s="4" t="s">
        <v>27</v>
      </c>
      <c r="C31" s="9">
        <v>69074</v>
      </c>
      <c r="D31" s="10">
        <v>0.23069998485932902</v>
      </c>
      <c r="E31" s="6">
        <f t="shared" si="1"/>
        <v>0.23100000000000001</v>
      </c>
      <c r="F31" s="6">
        <f t="shared" si="2"/>
        <v>0.19400000000000001</v>
      </c>
      <c r="G31" s="5">
        <f t="shared" si="0"/>
        <v>0</v>
      </c>
      <c r="H31" s="5">
        <f t="shared" si="3"/>
        <v>0</v>
      </c>
    </row>
    <row r="32" spans="1:8" ht="13" x14ac:dyDescent="0.3">
      <c r="A32" s="4"/>
      <c r="B32" s="2" t="s">
        <v>30</v>
      </c>
      <c r="C32" s="7">
        <f>SUM(C6:C31)</f>
        <v>7313853</v>
      </c>
      <c r="D32" s="4"/>
      <c r="E32" s="4"/>
      <c r="F32" s="4"/>
      <c r="G32" s="7">
        <f>SUM(G6:G31)</f>
        <v>11540824.519769229</v>
      </c>
      <c r="H32" s="7">
        <f>SUM(H6:H31)</f>
        <v>103638058.27363996</v>
      </c>
    </row>
    <row r="33" spans="1:8" ht="13" x14ac:dyDescent="0.3">
      <c r="A33" s="4"/>
      <c r="B33" s="2" t="s">
        <v>29</v>
      </c>
      <c r="C33" s="4"/>
      <c r="D33" s="6"/>
      <c r="E33" s="8">
        <f>MIN(E6:E31)</f>
        <v>3.6999999999999998E-2</v>
      </c>
      <c r="F33" s="4"/>
      <c r="G33" s="4"/>
      <c r="H33" s="4"/>
    </row>
    <row r="34" spans="1:8" ht="13" x14ac:dyDescent="0.3">
      <c r="A34" s="4"/>
      <c r="B34" s="2" t="s">
        <v>28</v>
      </c>
      <c r="C34" s="4"/>
      <c r="D34" s="4"/>
      <c r="E34" s="4"/>
      <c r="F34" s="8">
        <f>AVERAGE(F6:F31)</f>
        <v>1.8656923076923078</v>
      </c>
      <c r="G34" s="4"/>
      <c r="H34" s="4"/>
    </row>
    <row r="35" spans="1:8" ht="14.25" customHeight="1" x14ac:dyDescent="0.3">
      <c r="A35" s="4"/>
      <c r="B35" s="2" t="s">
        <v>31</v>
      </c>
      <c r="C35" s="4"/>
      <c r="D35" s="4"/>
      <c r="E35" s="4"/>
      <c r="F35" s="4"/>
      <c r="G35" s="11">
        <v>103638058.27363996</v>
      </c>
      <c r="H35" s="4"/>
    </row>
  </sheetData>
  <phoneticPr fontId="2" type="noConversion"/>
  <conditionalFormatting sqref="C6:D31">
    <cfRule type="expression" dxfId="1" priority="1" stopIfTrue="1">
      <formula>ISBLANK(C6)</formula>
    </cfRule>
  </conditionalFormatting>
  <conditionalFormatting sqref="G35">
    <cfRule type="expression" dxfId="0" priority="2" stopIfTrue="1">
      <formula>ISBLANK($G$35)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RESULTAT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2006-05-11T21:32:34Z</dcterms:created>
  <dcterms:modified xsi:type="dcterms:W3CDTF">2025-05-05T14:34:39Z</dcterms:modified>
</cp:coreProperties>
</file>