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20730" windowHeight="6060"/>
  </bookViews>
  <sheets>
    <sheet name="Endowment" sheetId="1" r:id="rId1"/>
  </sheets>
  <calcPr calcId="125725" iterateDelta="252"/>
</workbook>
</file>

<file path=xl/calcChain.xml><?xml version="1.0" encoding="utf-8"?>
<calcChain xmlns="http://schemas.openxmlformats.org/spreadsheetml/2006/main">
  <c r="H16" i="1"/>
  <c r="F12"/>
  <c r="F13" s="1"/>
  <c r="F15" s="1"/>
  <c r="B12"/>
  <c r="C8"/>
  <c r="C15" s="1"/>
  <c r="B20" s="1"/>
  <c r="F5"/>
  <c r="F6" s="1"/>
  <c r="F8" s="1"/>
  <c r="G20" s="1"/>
  <c r="B5"/>
  <c r="C4"/>
  <c r="C18" s="1"/>
  <c r="A1"/>
  <c r="J16" l="1"/>
  <c r="J15"/>
  <c r="C11"/>
</calcChain>
</file>

<file path=xl/sharedStrings.xml><?xml version="1.0" encoding="utf-8"?>
<sst xmlns="http://schemas.openxmlformats.org/spreadsheetml/2006/main" count="22" uniqueCount="18">
  <si>
    <t>Geographical/topographic cost compensation (GCC)</t>
  </si>
  <si>
    <t>Endowment</t>
  </si>
  <si>
    <t>= Ordinary extrapolation (as per EFBRO Art. 31)</t>
  </si>
  <si>
    <t>+ GCC endowment adjustment</t>
  </si>
  <si>
    <t>Socio-demographic cost compensation (SCC)</t>
  </si>
  <si>
    <t>+ SCC endowment adjustment</t>
  </si>
  <si>
    <t>SCC A - C</t>
  </si>
  <si>
    <t>SCC F</t>
  </si>
  <si>
    <r>
      <rPr>
        <b/>
        <sz val="10"/>
        <rFont val="Arial"/>
        <family val="2"/>
      </rPr>
      <t>National Consumer Price Index (CPI)</t>
    </r>
    <r>
      <rPr>
        <sz val="10"/>
        <rFont val="Arial"/>
        <family val="2"/>
      </rPr>
      <t xml:space="preserve">
(YoY change)</t>
    </r>
  </si>
  <si>
    <t>Environment</t>
  </si>
  <si>
    <t>Produktion</t>
  </si>
  <si>
    <t>WS</t>
  </si>
  <si>
    <t>FA_2014_20130902</t>
  </si>
  <si>
    <t>Type</t>
  </si>
  <si>
    <t>Berechnung</t>
  </si>
  <si>
    <t>SWS</t>
  </si>
  <si>
    <t>LA_2014_20130902</t>
  </si>
  <si>
    <t>RefYear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</si>
</sst>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1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vertical="center"/>
    </xf>
    <xf numFmtId="0" fontId="5" fillId="0" borderId="0" xfId="0" applyFont="1" applyFill="1"/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 applyProtection="1"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>
      <alignment horizontal="left" vertical="top"/>
    </xf>
    <xf numFmtId="166" fontId="9" fillId="3" borderId="19" xfId="0" applyNumberFormat="1" applyFont="1" applyFill="1" applyBorder="1" applyAlignment="1">
      <alignment horizontal="left"/>
    </xf>
    <xf numFmtId="0" fontId="9" fillId="3" borderId="19" xfId="0" applyFont="1" applyFill="1" applyBorder="1"/>
    <xf numFmtId="0" fontId="0" fillId="0" borderId="20" xfId="0" applyFont="1" applyFill="1" applyBorder="1"/>
    <xf numFmtId="0" fontId="10" fillId="0" borderId="20" xfId="0" applyFont="1" applyFill="1" applyBorder="1"/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indent="6"/>
    </xf>
    <xf numFmtId="0" fontId="0" fillId="0" borderId="21" xfId="0" applyFont="1" applyFill="1" applyBorder="1"/>
    <xf numFmtId="0" fontId="10" fillId="0" borderId="21" xfId="0" applyFont="1" applyFill="1" applyBorder="1"/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right"/>
    </xf>
    <xf numFmtId="1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  <xf numFmtId="164" fontId="2" fillId="3" borderId="19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4.710937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47" t="str">
        <f>"Endowment of the cost compensation mechanism for the year "&amp;J23</f>
        <v>Endowment of the cost compensation mechanism for the year 2014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>
      <c r="A2" s="2"/>
    </row>
    <row r="3" spans="1:10" ht="26.25" customHeight="1">
      <c r="B3" s="3" t="s">
        <v>0</v>
      </c>
    </row>
    <row r="4" spans="1:10" ht="18.75" customHeight="1">
      <c r="B4" s="4" t="s">
        <v>1</v>
      </c>
      <c r="C4" s="5">
        <f>J23-1</f>
        <v>2013</v>
      </c>
      <c r="D4" s="6"/>
      <c r="E4" s="6"/>
      <c r="F4" s="7">
        <v>365123752.52968001</v>
      </c>
    </row>
    <row r="5" spans="1:10" ht="18.75" customHeight="1">
      <c r="B5" s="8" t="str">
        <f>"+ Growth (CPI) "&amp;F18*100&amp;"%"</f>
        <v>+ Growth (CPI) -0.6%</v>
      </c>
      <c r="C5" s="9"/>
      <c r="D5" s="9"/>
      <c r="E5" s="9"/>
      <c r="F5" s="10">
        <f>F4*F18</f>
        <v>-2190742.5151780802</v>
      </c>
    </row>
    <row r="6" spans="1:10" ht="18.75" customHeight="1">
      <c r="B6" s="11" t="s">
        <v>2</v>
      </c>
      <c r="C6" s="12"/>
      <c r="D6" s="12"/>
      <c r="E6" s="12"/>
      <c r="F6" s="13">
        <f>F4+F5</f>
        <v>362933010.01450193</v>
      </c>
    </row>
    <row r="7" spans="1:10" ht="18.75" customHeight="1">
      <c r="B7" s="11" t="s">
        <v>3</v>
      </c>
      <c r="C7" s="12"/>
      <c r="D7" s="12"/>
      <c r="E7" s="12"/>
      <c r="F7" s="14">
        <v>0</v>
      </c>
    </row>
    <row r="8" spans="1:10" ht="18.75" customHeight="1">
      <c r="B8" s="15" t="s">
        <v>1</v>
      </c>
      <c r="C8" s="16">
        <f>J23</f>
        <v>2014</v>
      </c>
      <c r="D8" s="17"/>
      <c r="E8" s="17"/>
      <c r="F8" s="18">
        <f>F6+F7</f>
        <v>362933010.01450193</v>
      </c>
    </row>
    <row r="9" spans="1:10" ht="18.75" customHeight="1">
      <c r="B9" s="19"/>
      <c r="C9" s="19"/>
      <c r="D9" s="19"/>
      <c r="E9" s="19"/>
      <c r="F9" s="19"/>
    </row>
    <row r="10" spans="1:10" ht="26.25" customHeight="1">
      <c r="B10" s="3" t="s">
        <v>4</v>
      </c>
    </row>
    <row r="11" spans="1:10" ht="18.75" customHeight="1">
      <c r="B11" s="4" t="s">
        <v>1</v>
      </c>
      <c r="C11" s="5">
        <f>C4</f>
        <v>2013</v>
      </c>
      <c r="D11" s="6"/>
      <c r="E11" s="6"/>
      <c r="F11" s="20">
        <v>365123752.52968001</v>
      </c>
    </row>
    <row r="12" spans="1:10" ht="18.75" customHeight="1">
      <c r="B12" s="8" t="str">
        <f>"+ Growth (CPI) "&amp;F18*100&amp;"%"</f>
        <v>+ Growth (CPI) -0.6%</v>
      </c>
      <c r="C12" s="9"/>
      <c r="D12" s="9"/>
      <c r="E12" s="9"/>
      <c r="F12" s="10">
        <f>F11*F18</f>
        <v>-2190742.5151780802</v>
      </c>
    </row>
    <row r="13" spans="1:10" ht="18.75" customHeight="1">
      <c r="B13" s="11" t="s">
        <v>2</v>
      </c>
      <c r="C13" s="12"/>
      <c r="D13" s="12"/>
      <c r="E13" s="12"/>
      <c r="F13" s="13">
        <f>F11+F12</f>
        <v>362933010.01450193</v>
      </c>
    </row>
    <row r="14" spans="1:10" ht="18.75" customHeight="1">
      <c r="B14" s="11" t="s">
        <v>5</v>
      </c>
      <c r="C14" s="12"/>
      <c r="D14" s="12"/>
      <c r="E14" s="12"/>
      <c r="F14" s="14">
        <v>0</v>
      </c>
    </row>
    <row r="15" spans="1:10" ht="18.75" customHeight="1">
      <c r="B15" s="21" t="s">
        <v>1</v>
      </c>
      <c r="C15" s="16">
        <f>C8</f>
        <v>2014</v>
      </c>
      <c r="D15" s="22"/>
      <c r="E15" s="22"/>
      <c r="F15" s="23">
        <f>F13+F14</f>
        <v>362933010.01450193</v>
      </c>
      <c r="H15" s="24">
        <v>0.66666666666666696</v>
      </c>
      <c r="I15" s="25" t="s">
        <v>6</v>
      </c>
      <c r="J15" s="26">
        <f>H15*F15</f>
        <v>241955340.00966805</v>
      </c>
    </row>
    <row r="16" spans="1:10" ht="18.75" customHeight="1">
      <c r="A16" s="27"/>
      <c r="B16" s="27"/>
      <c r="H16" s="28">
        <f>1-H15</f>
        <v>0.33333333333333304</v>
      </c>
      <c r="I16" s="29" t="s">
        <v>7</v>
      </c>
      <c r="J16" s="30">
        <f>H16*F15</f>
        <v>120977670.00483386</v>
      </c>
    </row>
    <row r="17" spans="1:10" ht="30" customHeight="1">
      <c r="A17" s="2"/>
      <c r="C17" s="50" t="s">
        <v>8</v>
      </c>
      <c r="D17" s="51"/>
      <c r="E17" s="51"/>
      <c r="F17" s="51"/>
    </row>
    <row r="18" spans="1:10" ht="20.25" customHeight="1">
      <c r="A18" s="2"/>
      <c r="C18" s="31" t="str">
        <f>"April "&amp;C4</f>
        <v>April 2013</v>
      </c>
      <c r="D18" s="32"/>
      <c r="E18" s="32"/>
      <c r="F18" s="33">
        <v>-6.0000000000000001E-3</v>
      </c>
    </row>
    <row r="19" spans="1:10" ht="15" customHeight="1">
      <c r="C19" s="19"/>
      <c r="D19" s="19"/>
      <c r="E19" s="19"/>
      <c r="F19" s="19"/>
    </row>
    <row r="20" spans="1:10" ht="21" customHeight="1">
      <c r="B20" s="34" t="str">
        <f>"Total cost compensation endowment "&amp;C15</f>
        <v>Total cost compensation endowment 2014</v>
      </c>
      <c r="C20" s="35"/>
      <c r="D20" s="35"/>
      <c r="E20" s="36"/>
      <c r="F20" s="36"/>
      <c r="G20" s="48">
        <f>F8+F15</f>
        <v>725866020.02900386</v>
      </c>
      <c r="H20" s="48"/>
      <c r="I20" s="49"/>
    </row>
    <row r="21" spans="1:10" ht="23.25" customHeight="1"/>
    <row r="22" spans="1:10" s="1" customFormat="1">
      <c r="A22" s="37"/>
      <c r="B22" s="38" t="s">
        <v>9</v>
      </c>
      <c r="C22" s="39" t="s">
        <v>10</v>
      </c>
      <c r="D22" s="37"/>
      <c r="E22" s="40" t="s">
        <v>11</v>
      </c>
      <c r="F22" s="39" t="s">
        <v>12</v>
      </c>
      <c r="G22" s="37"/>
      <c r="H22" s="37"/>
      <c r="I22" s="37"/>
      <c r="J22" s="37"/>
    </row>
    <row r="23" spans="1:10" s="1" customFormat="1">
      <c r="A23" s="41"/>
      <c r="B23" s="42" t="s">
        <v>13</v>
      </c>
      <c r="C23" s="43" t="s">
        <v>14</v>
      </c>
      <c r="D23" s="41"/>
      <c r="E23" s="44" t="s">
        <v>15</v>
      </c>
      <c r="F23" s="43" t="s">
        <v>16</v>
      </c>
      <c r="G23" s="41"/>
      <c r="H23" s="41"/>
      <c r="I23" s="45" t="s">
        <v>17</v>
      </c>
      <c r="J23" s="46">
        <v>2014</v>
      </c>
    </row>
  </sheetData>
  <mergeCells count="3">
    <mergeCell ref="A1:J1"/>
    <mergeCell ref="G20:I20"/>
    <mergeCell ref="C17:F17"/>
  </mergeCells>
  <conditionalFormatting sqref="C18 F4 C8 C4 C11 C15 H15 F11 F14 F18 F7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Endowment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2011-12-15T07:22:32Z</cp:lastPrinted>
  <dcterms:created xsi:type="dcterms:W3CDTF">2011-01-12T16:01:12Z</dcterms:created>
  <dcterms:modified xsi:type="dcterms:W3CDTF">2013-10-09T13:35:01Z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