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Endowment" sheetId="1" r:id="rId1"/>
  </sheets>
  <calcPr calcId="125725"/>
</workbook>
</file>

<file path=xl/calcChain.xml><?xml version="1.0" encoding="utf-8"?>
<calcChain xmlns="http://schemas.openxmlformats.org/spreadsheetml/2006/main">
  <c r="H16" i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  <c r="J16" l="1"/>
  <c r="C18"/>
</calcChain>
</file>

<file path=xl/sharedStrings.xml><?xml version="1.0" encoding="utf-8"?>
<sst xmlns="http://schemas.openxmlformats.org/spreadsheetml/2006/main" count="22" uniqueCount="18">
  <si>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</si>
  <si>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</si>
  <si>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</si>
  <si>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</si>
  <si>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</si>
  <si>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</si>
  <si>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</si>
  <si>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</si>
  <si>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</si>
  <si>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</si>
  <si>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</si>
  <si>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</si>
  <si>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FA_2013_20120910</t>
  </si>
  <si>
    <t>Type</t>
  </si>
  <si>
    <t>Berechnung</t>
  </si>
  <si>
    <t>SWS</t>
  </si>
  <si>
    <t>LA_2013_20120910</t>
  </si>
  <si>
    <t>RefYear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</si>
</sst>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7" t="str">
        <f>"Endowment of the cost compensation mechanism for the year "&amp;J23</f>
        <v>Endowment of the cost compensation mechanism for the year 2013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2012</v>
      </c>
      <c r="D4" s="6"/>
      <c r="E4" s="6"/>
      <c r="F4" s="7">
        <v>368811871.24210101</v>
      </c>
    </row>
    <row r="5" spans="1:10" ht="18.75" customHeight="1">
      <c r="B5" s="8" t="str">
        <f>"+ Growth (CPI) "&amp;F18*100&amp;"%"</f>
        <v>+ Growth (CPI) -1%</v>
      </c>
      <c r="C5" s="9"/>
      <c r="D5" s="9"/>
      <c r="E5" s="9"/>
      <c r="F5" s="10">
        <f>F4*F18</f>
        <v>-3688118.7124210102</v>
      </c>
    </row>
    <row r="6" spans="1:10" ht="18.75" customHeight="1">
      <c r="B6" s="11" t="s">
        <v>2</v>
      </c>
      <c r="C6" s="12"/>
      <c r="D6" s="12"/>
      <c r="E6" s="12"/>
      <c r="F6" s="13">
        <f>F4+F5</f>
        <v>365123752.52968001</v>
      </c>
    </row>
    <row r="7" spans="1:10" ht="18.75" customHeight="1">
      <c r="B7" s="11" t="s">
        <v>3</v>
      </c>
      <c r="C7" s="12"/>
      <c r="D7" s="12"/>
      <c r="E7" s="12"/>
      <c r="F7" s="14">
        <v>0</v>
      </c>
    </row>
    <row r="8" spans="1:10" ht="18.75" customHeight="1">
      <c r="B8" s="15" t="s">
        <v>1</v>
      </c>
      <c r="C8" s="16">
        <f>J23</f>
        <v>2013</v>
      </c>
      <c r="D8" s="17"/>
      <c r="E8" s="17"/>
      <c r="F8" s="18">
        <f>F6+F7</f>
        <v>365123752.52968001</v>
      </c>
    </row>
    <row r="9" spans="1:10" ht="18.75" customHeight="1">
      <c r="B9" s="19"/>
      <c r="C9" s="19"/>
      <c r="D9" s="19"/>
      <c r="E9" s="19"/>
      <c r="F9" s="19"/>
    </row>
    <row r="10" spans="1:10" ht="26.25" customHeight="1">
      <c r="B10" s="3" t="s">
        <v>4</v>
      </c>
    </row>
    <row r="11" spans="1:10" ht="18.75" customHeight="1">
      <c r="B11" s="4" t="s">
        <v>1</v>
      </c>
      <c r="C11" s="5">
        <f>C4</f>
        <v>2012</v>
      </c>
      <c r="D11" s="6"/>
      <c r="E11" s="6"/>
      <c r="F11" s="20">
        <v>368811871.24210101</v>
      </c>
    </row>
    <row r="12" spans="1:10" ht="18.75" customHeight="1">
      <c r="B12" s="8" t="str">
        <f>"+ Growth (CPI) "&amp;F18*100&amp;"%"</f>
        <v>+ Growth (CPI) -1%</v>
      </c>
      <c r="C12" s="9"/>
      <c r="D12" s="9"/>
      <c r="E12" s="9"/>
      <c r="F12" s="10">
        <f>F11*F18</f>
        <v>-3688118.7124210102</v>
      </c>
    </row>
    <row r="13" spans="1:10" ht="18.75" customHeight="1">
      <c r="B13" s="11" t="s">
        <v>2</v>
      </c>
      <c r="C13" s="12"/>
      <c r="D13" s="12"/>
      <c r="E13" s="12"/>
      <c r="F13" s="13">
        <f>F11+F12</f>
        <v>365123752.52968001</v>
      </c>
    </row>
    <row r="14" spans="1:10" ht="18.75" customHeight="1">
      <c r="B14" s="11" t="s">
        <v>5</v>
      </c>
      <c r="C14" s="12"/>
      <c r="D14" s="12"/>
      <c r="E14" s="12"/>
      <c r="F14" s="14">
        <v>0</v>
      </c>
    </row>
    <row r="15" spans="1:10" ht="18.75" customHeight="1">
      <c r="B15" s="21" t="s">
        <v>1</v>
      </c>
      <c r="C15" s="16">
        <f>C8</f>
        <v>2013</v>
      </c>
      <c r="D15" s="22"/>
      <c r="E15" s="22"/>
      <c r="F15" s="23">
        <f>F13+F14</f>
        <v>365123752.52968001</v>
      </c>
      <c r="H15" s="24">
        <v>0.66666666666666696</v>
      </c>
      <c r="I15" s="25" t="s">
        <v>6</v>
      </c>
      <c r="J15" s="26">
        <f>H15*F15</f>
        <v>243415835.01978678</v>
      </c>
    </row>
    <row r="16" spans="1:10" ht="18.75" customHeight="1">
      <c r="A16" s="27"/>
      <c r="B16" s="27"/>
      <c r="H16" s="28">
        <f>1-H15</f>
        <v>0.33333333333333304</v>
      </c>
      <c r="I16" s="29" t="s">
        <v>7</v>
      </c>
      <c r="J16" s="30">
        <f>H16*F15</f>
        <v>121707917.50989322</v>
      </c>
    </row>
    <row r="17" spans="1:10" ht="30" customHeight="1">
      <c r="A17" s="2"/>
      <c r="C17" s="50" t="s">
        <v>8</v>
      </c>
      <c r="D17" s="51"/>
      <c r="E17" s="51"/>
      <c r="F17" s="51"/>
    </row>
    <row r="18" spans="1:10" ht="20.25" customHeight="1">
      <c r="A18" s="2"/>
      <c r="C18" s="31" t="str">
        <f>"April "&amp;C4</f>
        <v>April 2012</v>
      </c>
      <c r="D18" s="32"/>
      <c r="E18" s="32"/>
      <c r="F18" s="33">
        <v>-0.01</v>
      </c>
    </row>
    <row r="19" spans="1:10" ht="15" customHeight="1">
      <c r="C19" s="19"/>
      <c r="D19" s="19"/>
      <c r="E19" s="19"/>
      <c r="F19" s="19"/>
    </row>
    <row r="20" spans="1:10" ht="21" customHeight="1">
      <c r="B20" s="34" t="str">
        <f>"Total cost compensation endowment "&amp;C15</f>
        <v>Total cost compensation endowment 2013</v>
      </c>
      <c r="C20" s="35"/>
      <c r="D20" s="35"/>
      <c r="E20" s="36"/>
      <c r="F20" s="36"/>
      <c r="G20" s="48">
        <f>F8+F15</f>
        <v>730247505.05936003</v>
      </c>
      <c r="H20" s="48"/>
      <c r="I20" s="49"/>
    </row>
    <row r="21" spans="1:10" ht="23.25" customHeight="1"/>
    <row r="22" spans="1:10" s="1" customFormat="1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2013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2011-12-15T07:22:32Z</cp:lastPrinted>
  <dcterms:created xsi:type="dcterms:W3CDTF">2011-01-12T16:01:12Z</dcterms:created>
  <dcterms:modified xsi:type="dcterms:W3CDTF">2012-09-25T10:12:04Z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