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5230" windowHeight="6030"/>
  </bookViews>
  <sheets>
    <sheet name="Dotation_LA" sheetId="1" r:id="rId1"/>
  </sheets>
  <calcPr calcId="152511"/>
</workbook>
</file>

<file path=xl/calcChain.xml><?xml version="1.0" encoding="utf-8"?>
<calcChain xmlns="http://schemas.openxmlformats.org/spreadsheetml/2006/main">
  <c r="J16" i="1" l="1"/>
  <c r="H16" i="1"/>
  <c r="F15" i="1"/>
  <c r="J15" i="1" s="1"/>
  <c r="C15" i="1"/>
  <c r="B20" i="1" s="1"/>
  <c r="F13" i="1"/>
  <c r="F12" i="1"/>
  <c r="B12" i="1"/>
  <c r="C11" i="1"/>
  <c r="C8" i="1"/>
  <c r="F5" i="1"/>
  <c r="F6" i="1" s="1"/>
  <c r="F8" i="1" s="1"/>
  <c r="G20" i="1" s="1"/>
  <c r="B5" i="1"/>
  <c r="C4" i="1"/>
  <c r="A1" i="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<sst xmlns="http://schemas.openxmlformats.org/spreadsheetml/2006/main" count="23" uniqueCount="20">
  <si>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</si>
  <si>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</si>
  <si>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</si>
  <si>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</si>
  <si>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</si>
  <si>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</si>
  <si>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</si>
  <si>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</si>
  <si>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</si>
  <si>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</si>
  <si>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2017</t>
  </si>
  <si>
    <t>Umgebung</t>
  </si>
  <si>
    <t>Produktion</t>
  </si>
  <si>
    <t>WS</t>
  </si>
  <si>
    <t>FA_2018_20170823</t>
  </si>
  <si>
    <t>Typ</t>
  </si>
  <si>
    <t>Berechnung</t>
  </si>
  <si>
    <t>SWS</t>
  </si>
  <si>
    <t>LA_2018_20170823</t>
  </si>
  <si>
    <t>RefJahr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</si>
</sst>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 x14ac:dyDescent="0.2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 x14ac:dyDescent="0.35">
      <c r="A1" s="52" t="str">
        <f>"Dotation der Ausgleichsgefässe im Lastenausgleich für das Jahr "&amp;J23</f>
        <v>Dotation der Ausgleichsgefässe im Lastenausgleich für das Jahr 2018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 x14ac:dyDescent="0.3">
      <c r="A2" s="2"/>
      <c r="I2" s="3"/>
      <c r="J2" s="4"/>
    </row>
    <row r="3" spans="1:10" ht="26.25" customHeight="1" x14ac:dyDescent="0.2">
      <c r="B3" s="5" t="s">
        <v>0</v>
      </c>
      <c r="I3" s="6"/>
      <c r="J3" s="6"/>
    </row>
    <row r="4" spans="1:10" ht="18.75" customHeight="1" x14ac:dyDescent="0.2">
      <c r="B4" s="7" t="s">
        <v>1</v>
      </c>
      <c r="C4" s="8">
        <f>J23-1</f>
        <v>2017</v>
      </c>
      <c r="D4" s="9"/>
      <c r="E4" s="9"/>
      <c r="F4" s="10">
        <v>357504983.91672498</v>
      </c>
    </row>
    <row r="5" spans="1:10" ht="18.75" customHeight="1" x14ac:dyDescent="0.2">
      <c r="B5" s="11" t="str">
        <f>"+ Wachstum (LIK) "&amp;F18*100&amp;"%"</f>
        <v>+ Wachstum (LIK) 0.4%</v>
      </c>
      <c r="C5" s="12"/>
      <c r="D5" s="12"/>
      <c r="E5" s="12"/>
      <c r="F5" s="13">
        <f>F4*F18</f>
        <v>1430019.9356668999</v>
      </c>
    </row>
    <row r="6" spans="1:10" ht="18.75" customHeight="1" x14ac:dyDescent="0.2">
      <c r="B6" s="14" t="s">
        <v>2</v>
      </c>
      <c r="C6" s="15"/>
      <c r="D6" s="15"/>
      <c r="E6" s="15"/>
      <c r="F6" s="16">
        <f>F4+F5</f>
        <v>358935003.8523919</v>
      </c>
    </row>
    <row r="7" spans="1:10" ht="18.75" customHeight="1" x14ac:dyDescent="0.2">
      <c r="B7" s="14" t="s">
        <v>3</v>
      </c>
      <c r="C7" s="15"/>
      <c r="D7" s="15"/>
      <c r="E7" s="15"/>
      <c r="F7" s="17">
        <v>0</v>
      </c>
    </row>
    <row r="8" spans="1:10" ht="18.75" customHeight="1" x14ac:dyDescent="0.2">
      <c r="B8" s="18" t="s">
        <v>1</v>
      </c>
      <c r="C8" s="19">
        <f>J23</f>
        <v>2018</v>
      </c>
      <c r="D8" s="20"/>
      <c r="E8" s="20"/>
      <c r="F8" s="21">
        <f>F6+F7</f>
        <v>358935003.8523919</v>
      </c>
    </row>
    <row r="9" spans="1:10" ht="18.75" customHeight="1" x14ac:dyDescent="0.2">
      <c r="B9" s="22"/>
      <c r="C9" s="22"/>
      <c r="D9" s="22"/>
      <c r="E9" s="22"/>
      <c r="F9" s="22"/>
    </row>
    <row r="10" spans="1:10" ht="26.25" customHeight="1" x14ac:dyDescent="0.2">
      <c r="B10" s="5" t="s">
        <v>4</v>
      </c>
    </row>
    <row r="11" spans="1:10" ht="18.75" customHeight="1" x14ac:dyDescent="0.2">
      <c r="B11" s="7" t="s">
        <v>1</v>
      </c>
      <c r="C11" s="8">
        <f>C4</f>
        <v>2017</v>
      </c>
      <c r="D11" s="9"/>
      <c r="E11" s="9"/>
      <c r="F11" s="10">
        <v>357504983.91672498</v>
      </c>
    </row>
    <row r="12" spans="1:10" ht="18.75" customHeight="1" x14ac:dyDescent="0.2">
      <c r="B12" s="11" t="str">
        <f>"+ Wachstum (LIK) "&amp;F18*100&amp;"%"</f>
        <v>+ Wachstum (LIK) 0.4%</v>
      </c>
      <c r="C12" s="12"/>
      <c r="D12" s="12"/>
      <c r="E12" s="12"/>
      <c r="F12" s="13">
        <f>F11*F18</f>
        <v>1430019.9356668999</v>
      </c>
    </row>
    <row r="13" spans="1:10" ht="18.75" customHeight="1" x14ac:dyDescent="0.2">
      <c r="B13" s="14" t="s">
        <v>5</v>
      </c>
      <c r="C13" s="15"/>
      <c r="D13" s="15"/>
      <c r="E13" s="15"/>
      <c r="F13" s="16">
        <f>F11+F12</f>
        <v>358935003.8523919</v>
      </c>
    </row>
    <row r="14" spans="1:10" ht="18.75" customHeight="1" x14ac:dyDescent="0.2">
      <c r="B14" s="14" t="s">
        <v>6</v>
      </c>
      <c r="C14" s="15"/>
      <c r="D14" s="15"/>
      <c r="E14" s="15"/>
      <c r="F14" s="17">
        <v>0</v>
      </c>
    </row>
    <row r="15" spans="1:10" ht="18.75" customHeight="1" x14ac:dyDescent="0.25">
      <c r="B15" s="23" t="s">
        <v>1</v>
      </c>
      <c r="C15" s="19">
        <f>C8</f>
        <v>2018</v>
      </c>
      <c r="D15" s="24"/>
      <c r="E15" s="24"/>
      <c r="F15" s="25">
        <f>F13+F14</f>
        <v>358935003.8523919</v>
      </c>
      <c r="H15" s="26">
        <v>0.66666666666666696</v>
      </c>
      <c r="I15" s="27" t="s">
        <v>7</v>
      </c>
      <c r="J15" s="28">
        <f>H15*F15</f>
        <v>239290002.56826138</v>
      </c>
    </row>
    <row r="16" spans="1:10" ht="18.75" customHeight="1" x14ac:dyDescent="0.25">
      <c r="A16" s="6"/>
      <c r="B16" s="6"/>
      <c r="H16" s="29">
        <f>1-H15</f>
        <v>0.33333333333333304</v>
      </c>
      <c r="I16" s="30" t="s">
        <v>8</v>
      </c>
      <c r="J16" s="31">
        <f>H16*F15</f>
        <v>119645001.28413053</v>
      </c>
    </row>
    <row r="17" spans="1:10" ht="30.75" customHeight="1" x14ac:dyDescent="0.3">
      <c r="A17" s="2"/>
      <c r="B17" s="46" t="s">
        <v>9</v>
      </c>
      <c r="C17" s="47"/>
      <c r="D17" s="47"/>
      <c r="E17" s="47"/>
      <c r="F17" s="47"/>
    </row>
    <row r="18" spans="1:10" ht="20.25" customHeight="1" x14ac:dyDescent="0.3">
      <c r="A18" s="2"/>
      <c r="B18" s="48" t="s">
        <v>10</v>
      </c>
      <c r="C18" s="49"/>
      <c r="D18" s="49"/>
      <c r="E18" s="49"/>
      <c r="F18" s="32">
        <v>4.0000000000000001E-3</v>
      </c>
    </row>
    <row r="19" spans="1:10" ht="16.5" customHeight="1" x14ac:dyDescent="0.2">
      <c r="C19" s="22"/>
      <c r="D19" s="22"/>
      <c r="E19" s="22"/>
      <c r="F19" s="22"/>
    </row>
    <row r="20" spans="1:10" ht="21" customHeight="1" x14ac:dyDescent="0.3">
      <c r="B20" s="33" t="str">
        <f>"Gesamtdotation Lastenausgleich "&amp;C15</f>
        <v>Gesamtdotation Lastenausgleich 2018</v>
      </c>
      <c r="C20" s="34"/>
      <c r="D20" s="34"/>
      <c r="E20" s="35"/>
      <c r="F20" s="35"/>
      <c r="G20" s="50">
        <f>F8+F15</f>
        <v>717870007.7047838</v>
      </c>
      <c r="H20" s="50"/>
      <c r="I20" s="51"/>
    </row>
    <row r="21" spans="1:10" ht="28.5" customHeight="1" x14ac:dyDescent="0.2"/>
    <row r="22" spans="1:10" x14ac:dyDescent="0.2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 x14ac:dyDescent="0.2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2018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2011-12-08T15:52:19Z</cp:lastPrinted>
  <dcterms:created xsi:type="dcterms:W3CDTF">2011-01-12T16:01:12Z</dcterms:created>
  <dcterms:modified xsi:type="dcterms:W3CDTF">2017-11-03T14:10:19Z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Fortschreibung_LA_2018.xlsx</vt:lpwstr>
  </property>
</Properties>
</file>