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BERECHNUNG_AUSGLEICH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<sst xmlns="http://schemas.openxmlformats.org/spreadsheetml/2006/main" count="38" uniqueCount="38">
  <si>
    <t>Kant Nr</t>
  </si>
  <si>
    <t>Kanton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</si>
  <si>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</si>
  <si>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</si>
  <si>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</si>
  <si>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</si>
  <si>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</si>
  <si>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</si>
  <si>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</si>
  <si>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</si>
  <si>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</si>
  <si>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</si>
  <si>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</si>
  <si>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BS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</si>
  <si>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</si>
  <si>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</si>
  <si>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</si>
  <si>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</si>
  <si>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</si>
  <si>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</si>
  <si>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</si>
  <si>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</si>
  <si>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</si>
  <si>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</si>
  <si>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</si>
  <si>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</si>
  <si>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</si>
  <si>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</si>
  <si>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>Mittelwert</t>
  </si>
  <si>
    <t>Minimum</t>
  </si>
  <si>
    <t>Summe</t>
  </si>
  <si>
    <t>Ausgleichssumme</t>
  </si>
  <si>
    <t>Lastenindex 2004</t>
  </si>
  <si>
    <t>Massgebende Wohnbevölkerung 2004 (= ständige Wohnbevölkerung 2001)</t>
  </si>
  <si>
    <t>Massgebende Sonderlasten 04</t>
  </si>
  <si>
    <t>Beiträge 04</t>
  </si>
  <si>
    <t>Masszahl Lasten 04</t>
  </si>
  <si>
    <t>Gerundeter Lastenindex 04</t>
  </si>
</sst>
</file>

<file path=xl/styles.xml><?xml version="1.0" encoding="utf-8"?>
<styleSheet xmlns="http://schemas.openxmlformats.org/spreadsheetml/2006/main">
  <numFmts count="1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00"/>
    <numFmt numFmtId="165" formatCode="0.0%"/>
    <numFmt numFmtId="166" formatCode="0.000%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 wrapText="1"/>
    </xf>
    <xf numFmtId="164" fontId="0" fillId="0" borderId="1" xfId="0" applyNumberForma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3" fontId="0" fillId="0" borderId="1" xfId="0" applyNumberFormat="1" applyBorder="1" applyAlignment="1" applyProtection="1">
      <alignment wrapText="1"/>
      <protection locked="0"/>
    </xf>
    <xf numFmtId="164" fontId="0" fillId="0" borderId="1" xfId="0" applyNumberFormat="1" applyBorder="1" applyAlignment="1" applyProtection="1">
      <alignment wrapText="1"/>
      <protection locked="0"/>
    </xf>
    <xf numFmtId="3" fontId="1" fillId="2" borderId="1" xfId="0" applyNumberFormat="1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1">
    <dxf>
      <fill>
        <patternFill patternType="lightUp">
          <fgColor rgb="FF0000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p-daten\Plfa\Finanzausgleich\Berechnungen\Lastenausgleich\SLA\Indikatoren\Referenzjahr_2004\SLA_AC_RES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p-daten\Plfa\Finanzausgleich\Berechnungen\Daten\ST_KANTBEV_98_05_ABFR_07_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p-daten\Plfa\Finanzausgleich\Berechnungen\Haerteausgleich\Globalbilanz_2004_DE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_RES_0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xl3528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otationen"/>
      <sheetName val="Bilanz_vor_H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35"/>
  <sheetViews>
    <sheetView tabSelected="1" zoomScale="85" zoomScaleNormal="85" workbookViewId="0" topLeftCell="A1">
      <selection activeCell="H11" sqref="H11"/>
    </sheetView>
  </sheetViews>
  <sheetFormatPr defaultColWidth="11.421875" defaultRowHeight="12.75"/>
  <cols>
    <col min="1" max="1" width="16.57421875" style="1" customWidth="1"/>
    <col min="2" max="2" width="21.8515625" style="1" customWidth="1"/>
    <col min="3" max="3" width="20.00390625" style="1" customWidth="1"/>
    <col min="4" max="16384" width="16.57421875" style="1" customWidth="1"/>
  </cols>
  <sheetData>
    <row r="5" spans="1:8" s="13" customFormat="1" ht="63.75" customHeight="1">
      <c r="A5" s="3" t="s">
        <v>0</v>
      </c>
      <c r="B5" s="3" t="s">
        <v>1</v>
      </c>
      <c r="C5" s="12" t="s">
        <v>33</v>
      </c>
      <c r="D5" s="12" t="s">
        <v>32</v>
      </c>
      <c r="E5" s="3" t="s">
        <v>37</v>
      </c>
      <c r="F5" s="3" t="s">
        <v>36</v>
      </c>
      <c r="G5" s="3" t="s">
        <v>34</v>
      </c>
      <c r="H5" s="3" t="s">
        <v>35</v>
      </c>
    </row>
    <row r="6" spans="1:8" ht="12.75">
      <c r="A6" s="4">
        <v>1</v>
      </c>
      <c r="B6" s="4" t="s">
        <v>2</v>
      </c>
      <c r="C6" s="9">
        <v>1226931</v>
      </c>
      <c r="D6" s="10">
        <v>0.4485545639631891</v>
      </c>
      <c r="E6" s="6">
        <f>ROUND(D6,3)</f>
        <v>0.449</v>
      </c>
      <c r="F6" s="6">
        <f>E6-E$33</f>
        <v>1.76</v>
      </c>
      <c r="G6" s="5">
        <f aca="true" t="shared" si="0" ref="G6:G31">IF(F6&gt;F$34,C6*(F6-F$34),0)</f>
        <v>550892.0189999999</v>
      </c>
      <c r="H6" s="5">
        <f>G6/G$32*G$35</f>
        <v>31309403.525019504</v>
      </c>
    </row>
    <row r="7" spans="1:8" ht="12.75">
      <c r="A7" s="4">
        <v>2</v>
      </c>
      <c r="B7" s="4" t="s">
        <v>3</v>
      </c>
      <c r="C7" s="9">
        <v>946310</v>
      </c>
      <c r="D7" s="10">
        <v>-0.20299827940846563</v>
      </c>
      <c r="E7" s="6">
        <f aca="true" t="shared" si="1" ref="E7:E31">ROUND(D7,3)</f>
        <v>-0.203</v>
      </c>
      <c r="F7" s="6">
        <f aca="true" t="shared" si="2" ref="F7:F31">E7-E$33</f>
        <v>1.1079999999999999</v>
      </c>
      <c r="G7" s="5">
        <f t="shared" si="0"/>
        <v>0</v>
      </c>
      <c r="H7" s="5">
        <f aca="true" t="shared" si="3" ref="H7:H31">G7/G$32*G$35</f>
        <v>0</v>
      </c>
    </row>
    <row r="8" spans="1:8" ht="12.75">
      <c r="A8" s="4">
        <v>3</v>
      </c>
      <c r="B8" s="4" t="s">
        <v>4</v>
      </c>
      <c r="C8" s="9">
        <v>350017</v>
      </c>
      <c r="D8" s="10">
        <v>-0.11055090824110698</v>
      </c>
      <c r="E8" s="6">
        <f t="shared" si="1"/>
        <v>-0.111</v>
      </c>
      <c r="F8" s="6">
        <f t="shared" si="2"/>
        <v>1.2</v>
      </c>
      <c r="G8" s="5">
        <f t="shared" si="0"/>
        <v>0</v>
      </c>
      <c r="H8" s="5">
        <f t="shared" si="3"/>
        <v>0</v>
      </c>
    </row>
    <row r="9" spans="1:8" ht="12.75">
      <c r="A9" s="4">
        <v>4</v>
      </c>
      <c r="B9" s="4" t="s">
        <v>5</v>
      </c>
      <c r="C9" s="9">
        <v>34992</v>
      </c>
      <c r="D9" s="10">
        <v>-1.3028867707341631</v>
      </c>
      <c r="E9" s="6">
        <f t="shared" si="1"/>
        <v>-1.303</v>
      </c>
      <c r="F9" s="6">
        <f t="shared" si="2"/>
        <v>0.008000000000000007</v>
      </c>
      <c r="G9" s="5">
        <f t="shared" si="0"/>
        <v>0</v>
      </c>
      <c r="H9" s="5">
        <f t="shared" si="3"/>
        <v>0</v>
      </c>
    </row>
    <row r="10" spans="1:8" ht="12.75">
      <c r="A10" s="4">
        <v>5</v>
      </c>
      <c r="B10" s="4" t="s">
        <v>6</v>
      </c>
      <c r="C10" s="9">
        <v>131264</v>
      </c>
      <c r="D10" s="10">
        <v>-0.6990364611020827</v>
      </c>
      <c r="E10" s="6">
        <f t="shared" si="1"/>
        <v>-0.699</v>
      </c>
      <c r="F10" s="6">
        <f t="shared" si="2"/>
        <v>0.612</v>
      </c>
      <c r="G10" s="5">
        <f t="shared" si="0"/>
        <v>0</v>
      </c>
      <c r="H10" s="5">
        <f t="shared" si="3"/>
        <v>0</v>
      </c>
    </row>
    <row r="11" spans="1:8" ht="12.75">
      <c r="A11" s="4">
        <v>6</v>
      </c>
      <c r="B11" s="4" t="s">
        <v>7</v>
      </c>
      <c r="C11" s="9">
        <v>32678</v>
      </c>
      <c r="D11" s="10">
        <v>-0.7540591028672018</v>
      </c>
      <c r="E11" s="6">
        <f t="shared" si="1"/>
        <v>-0.754</v>
      </c>
      <c r="F11" s="6">
        <f t="shared" si="2"/>
        <v>0.5569999999999999</v>
      </c>
      <c r="G11" s="5">
        <f t="shared" si="0"/>
        <v>0</v>
      </c>
      <c r="H11" s="5">
        <f t="shared" si="3"/>
        <v>0</v>
      </c>
    </row>
    <row r="12" spans="1:8" ht="12.75">
      <c r="A12" s="4">
        <v>7</v>
      </c>
      <c r="B12" s="4" t="s">
        <v>8</v>
      </c>
      <c r="C12" s="9">
        <v>38389</v>
      </c>
      <c r="D12" s="10">
        <v>-1.3113241076109978</v>
      </c>
      <c r="E12" s="6">
        <f t="shared" si="1"/>
        <v>-1.311</v>
      </c>
      <c r="F12" s="6">
        <f t="shared" si="2"/>
        <v>0</v>
      </c>
      <c r="G12" s="5">
        <f t="shared" si="0"/>
        <v>0</v>
      </c>
      <c r="H12" s="5">
        <f t="shared" si="3"/>
        <v>0</v>
      </c>
    </row>
    <row r="13" spans="1:8" ht="12.75">
      <c r="A13" s="4">
        <v>8</v>
      </c>
      <c r="B13" s="4" t="s">
        <v>9</v>
      </c>
      <c r="C13" s="9">
        <v>38216</v>
      </c>
      <c r="D13" s="10">
        <v>0.027881122676263772</v>
      </c>
      <c r="E13" s="6">
        <f t="shared" si="1"/>
        <v>0.028</v>
      </c>
      <c r="F13" s="6">
        <f t="shared" si="2"/>
        <v>1.339</v>
      </c>
      <c r="G13" s="5">
        <f t="shared" si="0"/>
        <v>1070.0479999999925</v>
      </c>
      <c r="H13" s="5">
        <f t="shared" si="3"/>
        <v>60815.1206909023</v>
      </c>
    </row>
    <row r="14" spans="1:8" ht="12.75">
      <c r="A14" s="4">
        <v>9</v>
      </c>
      <c r="B14" s="4" t="s">
        <v>10</v>
      </c>
      <c r="C14" s="9">
        <v>101022</v>
      </c>
      <c r="D14" s="10">
        <v>-0.33411465835291815</v>
      </c>
      <c r="E14" s="6">
        <f t="shared" si="1"/>
        <v>-0.334</v>
      </c>
      <c r="F14" s="6">
        <f t="shared" si="2"/>
        <v>0.9769999999999999</v>
      </c>
      <c r="G14" s="5">
        <f t="shared" si="0"/>
        <v>0</v>
      </c>
      <c r="H14" s="5">
        <f t="shared" si="3"/>
        <v>0</v>
      </c>
    </row>
    <row r="15" spans="1:8" ht="12.75">
      <c r="A15" s="4">
        <v>10</v>
      </c>
      <c r="B15" s="4" t="s">
        <v>11</v>
      </c>
      <c r="C15" s="9">
        <v>240339</v>
      </c>
      <c r="D15" s="10">
        <v>-0.024171008309028675</v>
      </c>
      <c r="E15" s="6">
        <f t="shared" si="1"/>
        <v>-0.024</v>
      </c>
      <c r="F15" s="6">
        <f t="shared" si="2"/>
        <v>1.287</v>
      </c>
      <c r="G15" s="5">
        <f t="shared" si="0"/>
        <v>0</v>
      </c>
      <c r="H15" s="5">
        <f t="shared" si="3"/>
        <v>0</v>
      </c>
    </row>
    <row r="16" spans="1:8" ht="12.75">
      <c r="A16" s="4">
        <v>11</v>
      </c>
      <c r="B16" s="4" t="s">
        <v>12</v>
      </c>
      <c r="C16" s="9">
        <v>245264</v>
      </c>
      <c r="D16" s="10">
        <v>-0.34350568600958065</v>
      </c>
      <c r="E16" s="6">
        <f t="shared" si="1"/>
        <v>-0.344</v>
      </c>
      <c r="F16" s="6">
        <f t="shared" si="2"/>
        <v>0.967</v>
      </c>
      <c r="G16" s="5">
        <f t="shared" si="0"/>
        <v>0</v>
      </c>
      <c r="H16" s="5">
        <f t="shared" si="3"/>
        <v>0</v>
      </c>
    </row>
    <row r="17" spans="1:8" ht="12.75">
      <c r="A17" s="4">
        <v>12</v>
      </c>
      <c r="B17" s="4" t="s">
        <v>13</v>
      </c>
      <c r="C17" s="9">
        <v>186469</v>
      </c>
      <c r="D17" s="10">
        <v>2.110184832530345</v>
      </c>
      <c r="E17" s="6">
        <f t="shared" si="1"/>
        <v>2.11</v>
      </c>
      <c r="F17" s="6">
        <f t="shared" si="2"/>
        <v>3.421</v>
      </c>
      <c r="G17" s="5">
        <f t="shared" si="0"/>
        <v>393449.5899999999</v>
      </c>
      <c r="H17" s="5">
        <f t="shared" si="3"/>
        <v>22361318.652655013</v>
      </c>
    </row>
    <row r="18" spans="1:8" ht="12.75">
      <c r="A18" s="4">
        <v>13</v>
      </c>
      <c r="B18" s="4" t="s">
        <v>14</v>
      </c>
      <c r="C18" s="9">
        <v>261083</v>
      </c>
      <c r="D18" s="10">
        <v>-0.5450570807195712</v>
      </c>
      <c r="E18" s="6">
        <f t="shared" si="1"/>
        <v>-0.545</v>
      </c>
      <c r="F18" s="6">
        <f t="shared" si="2"/>
        <v>0.7659999999999999</v>
      </c>
      <c r="G18" s="5">
        <f t="shared" si="0"/>
        <v>0</v>
      </c>
      <c r="H18" s="5">
        <f t="shared" si="3"/>
        <v>0</v>
      </c>
    </row>
    <row r="19" spans="1:8" ht="12.75">
      <c r="A19" s="4">
        <v>14</v>
      </c>
      <c r="B19" s="4" t="s">
        <v>15</v>
      </c>
      <c r="C19" s="9">
        <v>73229</v>
      </c>
      <c r="D19" s="10">
        <v>0.2810154993763574</v>
      </c>
      <c r="E19" s="6">
        <f t="shared" si="1"/>
        <v>0.281</v>
      </c>
      <c r="F19" s="6">
        <f t="shared" si="2"/>
        <v>1.592</v>
      </c>
      <c r="G19" s="5">
        <f t="shared" si="0"/>
        <v>20577.348999999995</v>
      </c>
      <c r="H19" s="5">
        <f t="shared" si="3"/>
        <v>1169493.2965005555</v>
      </c>
    </row>
    <row r="20" spans="1:8" ht="12.75">
      <c r="A20" s="4">
        <v>15</v>
      </c>
      <c r="B20" s="4" t="s">
        <v>16</v>
      </c>
      <c r="C20" s="9">
        <v>53138</v>
      </c>
      <c r="D20" s="10">
        <v>-0.6003606269488595</v>
      </c>
      <c r="E20" s="6">
        <f t="shared" si="1"/>
        <v>-0.6</v>
      </c>
      <c r="F20" s="6">
        <f t="shared" si="2"/>
        <v>0.711</v>
      </c>
      <c r="G20" s="5">
        <f t="shared" si="0"/>
        <v>0</v>
      </c>
      <c r="H20" s="5">
        <f t="shared" si="3"/>
        <v>0</v>
      </c>
    </row>
    <row r="21" spans="1:8" ht="12.75">
      <c r="A21" s="4">
        <v>16</v>
      </c>
      <c r="B21" s="4" t="s">
        <v>17</v>
      </c>
      <c r="C21" s="9">
        <v>14977</v>
      </c>
      <c r="D21" s="10">
        <v>-1.2434018436006053</v>
      </c>
      <c r="E21" s="6">
        <f t="shared" si="1"/>
        <v>-1.243</v>
      </c>
      <c r="F21" s="6">
        <f t="shared" si="2"/>
        <v>0.06799999999999984</v>
      </c>
      <c r="G21" s="5">
        <f t="shared" si="0"/>
        <v>0</v>
      </c>
      <c r="H21" s="5">
        <f t="shared" si="3"/>
        <v>0</v>
      </c>
    </row>
    <row r="22" spans="1:8" ht="12.75">
      <c r="A22" s="4">
        <v>17</v>
      </c>
      <c r="B22" s="4" t="s">
        <v>18</v>
      </c>
      <c r="C22" s="9">
        <v>452904</v>
      </c>
      <c r="D22" s="10">
        <v>0.08243943299242558</v>
      </c>
      <c r="E22" s="6">
        <f t="shared" si="1"/>
        <v>0.082</v>
      </c>
      <c r="F22" s="6">
        <f t="shared" si="2"/>
        <v>1.393</v>
      </c>
      <c r="G22" s="5">
        <f t="shared" si="0"/>
        <v>37138.12799999993</v>
      </c>
      <c r="H22" s="5">
        <f t="shared" si="3"/>
        <v>2110708.8061042028</v>
      </c>
    </row>
    <row r="23" spans="1:8" ht="12.75">
      <c r="A23" s="4">
        <v>18</v>
      </c>
      <c r="B23" s="4" t="s">
        <v>19</v>
      </c>
      <c r="C23" s="9">
        <v>185225</v>
      </c>
      <c r="D23" s="10">
        <v>-0.5647980443790394</v>
      </c>
      <c r="E23" s="6">
        <f t="shared" si="1"/>
        <v>-0.565</v>
      </c>
      <c r="F23" s="6">
        <f t="shared" si="2"/>
        <v>0.746</v>
      </c>
      <c r="G23" s="5">
        <f t="shared" si="0"/>
        <v>0</v>
      </c>
      <c r="H23" s="5">
        <f t="shared" si="3"/>
        <v>0</v>
      </c>
    </row>
    <row r="24" spans="1:8" ht="12.75">
      <c r="A24" s="4">
        <v>19</v>
      </c>
      <c r="B24" s="4" t="s">
        <v>20</v>
      </c>
      <c r="C24" s="9">
        <v>550298</v>
      </c>
      <c r="D24" s="10">
        <v>-0.6017396365086237</v>
      </c>
      <c r="E24" s="6">
        <f t="shared" si="1"/>
        <v>-0.602</v>
      </c>
      <c r="F24" s="6">
        <f t="shared" si="2"/>
        <v>0.709</v>
      </c>
      <c r="G24" s="5">
        <f t="shared" si="0"/>
        <v>0</v>
      </c>
      <c r="H24" s="5">
        <f t="shared" si="3"/>
        <v>0</v>
      </c>
    </row>
    <row r="25" spans="1:8" ht="12.75">
      <c r="A25" s="4">
        <v>20</v>
      </c>
      <c r="B25" s="4" t="s">
        <v>21</v>
      </c>
      <c r="C25" s="9">
        <v>228206</v>
      </c>
      <c r="D25" s="10">
        <v>-0.5024392436318059</v>
      </c>
      <c r="E25" s="6">
        <f t="shared" si="1"/>
        <v>-0.502</v>
      </c>
      <c r="F25" s="6">
        <f t="shared" si="2"/>
        <v>0.8089999999999999</v>
      </c>
      <c r="G25" s="5">
        <f t="shared" si="0"/>
        <v>0</v>
      </c>
      <c r="H25" s="5">
        <f t="shared" si="3"/>
        <v>0</v>
      </c>
    </row>
    <row r="26" spans="1:8" ht="12.75">
      <c r="A26" s="4">
        <v>21</v>
      </c>
      <c r="B26" s="4" t="s">
        <v>22</v>
      </c>
      <c r="C26" s="9">
        <v>312528</v>
      </c>
      <c r="D26" s="10">
        <v>1.1284259375063528</v>
      </c>
      <c r="E26" s="6">
        <f t="shared" si="1"/>
        <v>1.128</v>
      </c>
      <c r="F26" s="6">
        <f t="shared" si="2"/>
        <v>2.439</v>
      </c>
      <c r="G26" s="5">
        <f t="shared" si="0"/>
        <v>352531.584</v>
      </c>
      <c r="H26" s="5">
        <f t="shared" si="3"/>
        <v>20035784.215582024</v>
      </c>
    </row>
    <row r="27" spans="1:8" ht="12.75">
      <c r="A27" s="4">
        <v>22</v>
      </c>
      <c r="B27" s="4" t="s">
        <v>23</v>
      </c>
      <c r="C27" s="9">
        <v>624980</v>
      </c>
      <c r="D27" s="10">
        <v>1.4833500986050359</v>
      </c>
      <c r="E27" s="6">
        <f t="shared" si="1"/>
        <v>1.483</v>
      </c>
      <c r="F27" s="6">
        <f t="shared" si="2"/>
        <v>2.794</v>
      </c>
      <c r="G27" s="5">
        <f t="shared" si="0"/>
        <v>926845.34</v>
      </c>
      <c r="H27" s="5">
        <f t="shared" si="3"/>
        <v>52676339.01834383</v>
      </c>
    </row>
    <row r="28" spans="1:8" ht="12.75">
      <c r="A28" s="4">
        <v>23</v>
      </c>
      <c r="B28" s="4" t="s">
        <v>24</v>
      </c>
      <c r="C28" s="9">
        <v>278419</v>
      </c>
      <c r="D28" s="10">
        <v>-0.10721096397911559</v>
      </c>
      <c r="E28" s="6">
        <f t="shared" si="1"/>
        <v>-0.107</v>
      </c>
      <c r="F28" s="6">
        <f t="shared" si="2"/>
        <v>1.204</v>
      </c>
      <c r="G28" s="5">
        <f t="shared" si="0"/>
        <v>0</v>
      </c>
      <c r="H28" s="5">
        <f t="shared" si="3"/>
        <v>0</v>
      </c>
    </row>
    <row r="29" spans="1:8" ht="12.75">
      <c r="A29" s="4">
        <v>24</v>
      </c>
      <c r="B29" s="4" t="s">
        <v>25</v>
      </c>
      <c r="C29" s="9">
        <v>166227</v>
      </c>
      <c r="D29" s="10">
        <v>0.9155476890294654</v>
      </c>
      <c r="E29" s="6">
        <f t="shared" si="1"/>
        <v>0.916</v>
      </c>
      <c r="F29" s="6">
        <f t="shared" si="2"/>
        <v>2.227</v>
      </c>
      <c r="G29" s="5">
        <f t="shared" si="0"/>
        <v>152263.93199999994</v>
      </c>
      <c r="H29" s="5">
        <f t="shared" si="3"/>
        <v>8653770.112603737</v>
      </c>
    </row>
    <row r="30" spans="1:8" ht="12.75">
      <c r="A30" s="4">
        <v>25</v>
      </c>
      <c r="B30" s="4" t="s">
        <v>26</v>
      </c>
      <c r="C30" s="9">
        <v>413618</v>
      </c>
      <c r="D30" s="10">
        <v>2.8349100871695194</v>
      </c>
      <c r="E30" s="6">
        <f t="shared" si="1"/>
        <v>2.835</v>
      </c>
      <c r="F30" s="6">
        <f t="shared" si="2"/>
        <v>4.146</v>
      </c>
      <c r="G30" s="5">
        <f t="shared" si="0"/>
        <v>1172607.03</v>
      </c>
      <c r="H30" s="5">
        <f t="shared" si="3"/>
        <v>66643961.81521857</v>
      </c>
    </row>
    <row r="31" spans="1:8" ht="12.75">
      <c r="A31" s="4">
        <v>26</v>
      </c>
      <c r="B31" s="4" t="s">
        <v>27</v>
      </c>
      <c r="C31" s="9">
        <v>68930</v>
      </c>
      <c r="D31" s="10">
        <v>-0.06465484144579119</v>
      </c>
      <c r="E31" s="6">
        <f t="shared" si="1"/>
        <v>-0.065</v>
      </c>
      <c r="F31" s="6">
        <f t="shared" si="2"/>
        <v>1.246</v>
      </c>
      <c r="G31" s="5">
        <f t="shared" si="0"/>
        <v>0</v>
      </c>
      <c r="H31" s="5">
        <f t="shared" si="3"/>
        <v>0</v>
      </c>
    </row>
    <row r="32" spans="1:8" ht="12.75">
      <c r="A32" s="4"/>
      <c r="B32" s="2" t="s">
        <v>30</v>
      </c>
      <c r="C32" s="7">
        <f>SUM(C6:C31)</f>
        <v>7255653</v>
      </c>
      <c r="D32" s="4"/>
      <c r="E32" s="4"/>
      <c r="F32" s="4"/>
      <c r="G32" s="7">
        <f>SUM(G6:G31)</f>
        <v>3607375.0199999996</v>
      </c>
      <c r="H32" s="7">
        <f>SUM(H6:H31)</f>
        <v>205021594.56271833</v>
      </c>
    </row>
    <row r="33" spans="1:8" ht="12.75">
      <c r="A33" s="4"/>
      <c r="B33" s="2" t="s">
        <v>29</v>
      </c>
      <c r="C33" s="4"/>
      <c r="D33" s="6"/>
      <c r="E33" s="8">
        <f>MIN(E6:E31)</f>
        <v>-1.311</v>
      </c>
      <c r="F33" s="4"/>
      <c r="G33" s="4"/>
      <c r="H33" s="4"/>
    </row>
    <row r="34" spans="1:8" ht="12.75">
      <c r="A34" s="4"/>
      <c r="B34" s="2" t="s">
        <v>28</v>
      </c>
      <c r="C34" s="4"/>
      <c r="D34" s="4"/>
      <c r="E34" s="4"/>
      <c r="F34" s="8">
        <f>AVERAGE(F6:F31)</f>
        <v>1.3110000000000002</v>
      </c>
      <c r="G34" s="4"/>
      <c r="H34" s="4"/>
    </row>
    <row r="35" spans="1:8" ht="14.25" customHeight="1">
      <c r="A35" s="4"/>
      <c r="B35" s="2" t="s">
        <v>31</v>
      </c>
      <c r="C35" s="4"/>
      <c r="D35" s="4"/>
      <c r="E35" s="4"/>
      <c r="F35" s="4"/>
      <c r="G35" s="11">
        <v>205021594.56271833</v>
      </c>
      <c r="H35" s="4"/>
    </row>
  </sheetData>
  <sheetProtection/>
  <conditionalFormatting sqref="C6:D31">
    <cfRule type="expression" priority="1" dxfId="0" stopIfTrue="1">
      <formula>ISBLANK(C6)</formula>
    </cfRule>
  </conditionalFormatting>
  <conditionalFormatting sqref="G35">
    <cfRule type="expression" priority="2" dxfId="0" stopIfTrue="1">
      <formula>ISBLANK($G$35)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Fischer Roland EFV</dc:creator>
  <cp:keywords/>
  <dc:description/>
  <cp:lastModifiedBy>Iadarola Antonio EFV</cp:lastModifiedBy>
  <dcterms:created xsi:type="dcterms:W3CDTF">2006-05-11T21:32:34Z</dcterms:created>
  <dcterms:modified xsi:type="dcterms:W3CDTF">2007-07-11T09:05:18Z</dcterms:modified>
  <cp:category/>
  <cp:version/>
  <cp:contentType/>
  <cp:contentStatus/>
</cp:coreProperties>
</file>